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Controlled Atmosphere Storage Design</t>
        </is>
      </c>
    </row>
    <row r="4">
      <c r="A4" s="3" t="inlineStr">
        <is>
          <t>1. INPUT PARAMETERS</t>
        </is>
      </c>
    </row>
    <row r="5">
      <c r="A5" t="inlineStr">
        <is>
          <t>Room Volume (V)</t>
        </is>
      </c>
      <c r="B5" s="4" t="n">
        <v>100</v>
      </c>
      <c r="C5" t="inlineStr">
        <is>
          <t>m^3</t>
        </is>
      </c>
    </row>
    <row r="6">
      <c r="A6" t="inlineStr">
        <is>
          <t>Commodity Mass (m_prod)</t>
        </is>
      </c>
      <c r="B6" s="4" t="n">
        <v>50000</v>
      </c>
      <c r="C6" t="inlineStr">
        <is>
          <t>kg</t>
        </is>
      </c>
    </row>
    <row r="7">
      <c r="A7" t="inlineStr">
        <is>
          <t>Target O2 Concentration (x_O2)</t>
        </is>
      </c>
      <c r="B7" s="4" t="n">
        <v>2</v>
      </c>
      <c r="C7" t="inlineStr">
        <is>
          <t>%</t>
        </is>
      </c>
    </row>
    <row r="8">
      <c r="A8" t="inlineStr">
        <is>
          <t>Target CO2 Concentration (x_CO2)</t>
        </is>
      </c>
      <c r="B8" s="4" t="n">
        <v>5</v>
      </c>
      <c r="C8" t="inlineStr">
        <is>
          <t>%</t>
        </is>
      </c>
    </row>
    <row r="9">
      <c r="A9" t="inlineStr">
        <is>
          <t>Specific Respiration Rate (R_resp)</t>
        </is>
      </c>
      <c r="B9" s="4" t="n">
        <v>3</v>
      </c>
      <c r="C9" t="inlineStr">
        <is>
          <t>mg CO2/(kg*h)</t>
        </is>
      </c>
    </row>
    <row r="10">
      <c r="A10" t="inlineStr">
        <is>
          <t>Leakage Rate (ACH)</t>
        </is>
      </c>
      <c r="B10" s="4" t="n">
        <v>0.01</v>
      </c>
      <c r="C10" t="inlineStr">
        <is>
          <t>1/h</t>
        </is>
      </c>
    </row>
    <row r="11">
      <c r="A11" t="inlineStr">
        <is>
          <t>Purge Time (t_purge)</t>
        </is>
      </c>
      <c r="B11" s="4" t="n">
        <v>24</v>
      </c>
      <c r="C11" t="inlineStr">
        <is>
          <t>h</t>
        </is>
      </c>
    </row>
    <row r="12">
      <c r="A12" t="inlineStr">
        <is>
          <t>Initial O2 Concentration (C_O2_init)</t>
        </is>
      </c>
      <c r="B12" s="4" t="n">
        <v>21</v>
      </c>
      <c r="C12" t="inlineStr">
        <is>
          <t>%</t>
        </is>
      </c>
    </row>
    <row r="13">
      <c r="A13" t="inlineStr">
        <is>
          <t>Molar Mass CO2 (M_CO2)</t>
        </is>
      </c>
      <c r="B13" s="4" t="n">
        <v>44.01</v>
      </c>
      <c r="C13" t="inlineStr">
        <is>
          <t>g/mol</t>
        </is>
      </c>
    </row>
    <row r="14">
      <c r="A14" t="inlineStr">
        <is>
          <t>Molar Mass O2 (M_O2)</t>
        </is>
      </c>
      <c r="B14" s="4" t="n">
        <v>32</v>
      </c>
      <c r="C14" t="inlineStr">
        <is>
          <t>g/mol</t>
        </is>
      </c>
    </row>
    <row r="15">
      <c r="A15" t="inlineStr">
        <is>
          <t>Molar Mass N2 (M_N2)</t>
        </is>
      </c>
      <c r="B15" s="4" t="n">
        <v>28</v>
      </c>
      <c r="C15" t="inlineStr">
        <is>
          <t>g/mol</t>
        </is>
      </c>
    </row>
    <row r="16">
      <c r="A16" t="inlineStr">
        <is>
          <t>Air Density (rho_air)</t>
        </is>
      </c>
      <c r="B16" s="4" t="n">
        <v>1.29</v>
      </c>
      <c r="C16" t="inlineStr">
        <is>
          <t>kg/m^3</t>
        </is>
      </c>
    </row>
    <row r="17">
      <c r="A17" t="inlineStr">
        <is>
          <t>O2 Mass Fraction in Air (y_O2_air)</t>
        </is>
      </c>
      <c r="B17" s="4" t="n">
        <v>0.233</v>
      </c>
      <c r="C17" t="inlineStr">
        <is>
          <t>fraction</t>
        </is>
      </c>
    </row>
    <row r="18">
      <c r="A18" t="inlineStr">
        <is>
          <t>Respiratory Quotient (RQ)</t>
        </is>
      </c>
      <c r="B18" s="4" t="n">
        <v>1</v>
      </c>
      <c r="C18" t="inlineStr">
        <is>
          <t>dimensionless</t>
        </is>
      </c>
    </row>
    <row r="20">
      <c r="A20" s="3" t="inlineStr">
        <is>
          <t>2. ENGINEERING OUTPUT</t>
        </is>
      </c>
    </row>
    <row r="21">
      <c r="A21" t="inlineStr">
        <is>
          <t>Total CO2 Production Rate (m_dot_CO2_resp)</t>
        </is>
      </c>
      <c r="B21" s="5">
        <f>B9 * B6 / 1000000</f>
        <v/>
      </c>
      <c r="C21" t="inlineStr">
        <is>
          <t>kg/h</t>
        </is>
      </c>
    </row>
    <row r="22">
      <c r="A22" t="inlineStr">
        <is>
          <t>O2 Consumption Rate (m_dot_O2_cons)</t>
        </is>
      </c>
      <c r="B22" s="5">
        <f>(B14 / B13) * (B21 / B18)</f>
        <v/>
      </c>
      <c r="C22" t="inlineStr">
        <is>
          <t>kg/h</t>
        </is>
      </c>
    </row>
    <row r="23">
      <c r="A23" t="inlineStr">
        <is>
          <t>Volumetric Leakage Flow (Q_leak)</t>
        </is>
      </c>
      <c r="B23" s="5">
        <f>B10 * B5</f>
        <v/>
      </c>
      <c r="C23" t="inlineStr">
        <is>
          <t>m^3/h</t>
        </is>
      </c>
    </row>
    <row r="24">
      <c r="A24" t="inlineStr">
        <is>
          <t>Target N2 Concentration (x_N2)</t>
        </is>
      </c>
      <c r="B24" s="5">
        <f>1 - (B7 / 100) - (B8 / 100)</f>
        <v/>
      </c>
      <c r="C24" t="inlineStr">
        <is>
          <t>fraction</t>
        </is>
      </c>
    </row>
    <row r="25">
      <c r="A25" t="inlineStr">
        <is>
          <t>Average Molar Mass of Room Atmosphere (M_avg_room)</t>
        </is>
      </c>
      <c r="B25" s="5">
        <f>(B7 / 100) * B14 + (B8 / 100) * B13 + B24 * B15</f>
        <v/>
      </c>
      <c r="C25" t="inlineStr">
        <is>
          <t>g/mol</t>
        </is>
      </c>
    </row>
    <row r="26">
      <c r="A26" t="inlineStr">
        <is>
          <t>Mass Fraction of O2 in Room (y_O2_room)</t>
        </is>
      </c>
      <c r="B26" s="5">
        <f>(B7 / 100) * B14 / B25</f>
        <v/>
      </c>
      <c r="C26" t="inlineStr">
        <is>
          <t>fraction</t>
        </is>
      </c>
    </row>
    <row r="27">
      <c r="A27" t="inlineStr">
        <is>
          <t>O2 Loss Due to Leakage (m_dot_O2_leak)</t>
        </is>
      </c>
      <c r="B27" s="5">
        <f>B23 * B16 * B26</f>
        <v/>
      </c>
      <c r="C27" t="inlineStr">
        <is>
          <t>kg/h</t>
        </is>
      </c>
    </row>
    <row r="28">
      <c r="A28" t="inlineStr">
        <is>
          <t>Required Air Bleed Flow (m_dot_air_bleed)</t>
        </is>
      </c>
      <c r="B28" s="5">
        <f>(B22 + B27) / B17</f>
        <v/>
      </c>
      <c r="C28" t="inlineStr">
        <is>
          <t>kg/h</t>
        </is>
      </c>
    </row>
    <row r="29">
      <c r="A29" t="inlineStr">
        <is>
          <t>Required Scrubber Capacity (m_dot_scrubber)</t>
        </is>
      </c>
      <c r="B29" s="5">
        <f>B21</f>
        <v/>
      </c>
      <c r="C29" t="inlineStr">
        <is>
          <t>kg/h</t>
        </is>
      </c>
    </row>
    <row r="30">
      <c r="A30" t="inlineStr">
        <is>
          <t>Initial N2 Purge Flow (Q_N2_purge)</t>
        </is>
      </c>
      <c r="B30" s="5">
        <f>-( B5 / B11 ) * LN( (B7 / 100) / (B12 / 100) )</f>
        <v/>
      </c>
      <c r="C30" t="inlineStr">
        <is>
          <t>m^3/h</t>
        </is>
      </c>
    </row>
    <row r="33">
      <c r="A33"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34"/>
    <row r="35"/>
    <row r="36"/>
    <row r="37"/>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33:C37"/>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2026-07-04T05:54:11Z</dcterms:created>
  <dcterms:modified xmlns:dcterms="http://purl.org/dc/terms/" xmlns:xsi="http://www.w3.org/2001/XMLSchema-instance" xsi:type="dcterms:W3CDTF">2026-07-04T05:54:11Z</dcterms:modified>
</cp:coreProperties>
</file>