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sharedStrings.xml" ContentType="application/vnd.openxmlformats-officedocument.spreadsheetml.sharedStrings+xml"/>
  <Override PartName="/xl/media/image1.jpeg" ContentType="image/jpeg"/>
  <Override PartName="/xl/media/image2.jpeg" ContentType="image/jpeg"/>
  <Override PartName="/xl/drawings/drawing1.xml" ContentType="application/vnd.openxmlformats-officedocument.drawing+xml"/>
  <Override PartName="/xl/drawings/drawing2.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charts/chart1.xml" ContentType="application/vnd.openxmlformats-officedocument.drawingml.chart+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Viscosity estimation" sheetId="1" state="visible" r:id="rId2"/>
    <sheet name="fmu" sheetId="2" state="visible" r:id="rId3"/>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<sst xmlns="http://schemas.openxmlformats.org/spreadsheetml/2006/main" count="89" uniqueCount="59">
  <si>
    <t xml:space="preserve">FOR EDUCATIONAL PURPOSE ONLY – DO NOT USE THIS METHOD FOR DETAIL DESIGN – ALWAYS CONSULT A REPUTABLE SUPPLIER FOR DETAIL DESIGN</t>
  </si>
  <si>
    <t xml:space="preserve">Apparent viscosity estimation</t>
  </si>
  <si>
    <t xml:space="preserve">To modify</t>
  </si>
  <si>
    <t xml:space="preserve">Calculated</t>
  </si>
  <si>
    <t xml:space="preserve">Agitator impeller characteristics</t>
  </si>
  <si>
    <t xml:space="preserve">Type of agitator</t>
  </si>
  <si>
    <t xml:space="preserve">Helical ribbon</t>
  </si>
  <si>
    <t xml:space="preserve">Helix pitch</t>
  </si>
  <si>
    <t xml:space="preserve">P</t>
  </si>
  <si>
    <t xml:space="preserve">Diameter of the helix</t>
  </si>
  <si>
    <t xml:space="preserve">D</t>
  </si>
  <si>
    <t xml:space="preserve">m</t>
  </si>
  <si>
    <t xml:space="preserve">in</t>
  </si>
  <si>
    <t xml:space="preserve">Helix height</t>
  </si>
  <si>
    <t xml:space="preserve">H</t>
  </si>
  <si>
    <t xml:space="preserve">Helix blade width</t>
  </si>
  <si>
    <t xml:space="preserve">W</t>
  </si>
  <si>
    <t xml:space="preserve">Diameter of the tank</t>
  </si>
  <si>
    <t xml:space="preserve">T</t>
  </si>
  <si>
    <t xml:space="preserve">Rotation speed of the impeller</t>
  </si>
  <si>
    <t xml:space="preserve">N</t>
  </si>
  <si>
    <t xml:space="preserve">rpm</t>
  </si>
  <si>
    <t xml:space="preserve">Torque on agitator</t>
  </si>
  <si>
    <t xml:space="preserve">τ</t>
  </si>
  <si>
    <t xml:space="preserve">N.m</t>
  </si>
  <si>
    <t xml:space="preserve">in.lb</t>
  </si>
  <si>
    <t xml:space="preserve">Material characteristics</t>
  </si>
  <si>
    <t xml:space="preserve">Density of the fluid</t>
  </si>
  <si>
    <t xml:space="preserve">ρ</t>
  </si>
  <si>
    <t xml:space="preserve">kg/m3</t>
  </si>
  <si>
    <t xml:space="preserve">Step 1 : Estimate the viscous power number of the agitator</t>
  </si>
  <si>
    <t xml:space="preserve">Power number for the geometry considered</t>
  </si>
  <si>
    <t xml:space="preserve">Np</t>
  </si>
  <si>
    <t xml:space="preserve">Step 2.1 Estimate the viscosity</t>
  </si>
  <si>
    <t xml:space="preserve">Power on agitator</t>
  </si>
  <si>
    <t xml:space="preserve">hp</t>
  </si>
  <si>
    <t xml:space="preserve">Viscosity</t>
  </si>
  <si>
    <t xml:space="preserve">μ</t>
  </si>
  <si>
    <t xml:space="preserve">cp</t>
  </si>
  <si>
    <t xml:space="preserve">Step 2.2 Correct the viscosity</t>
  </si>
  <si>
    <t xml:space="preserve">Reynolds number</t>
  </si>
  <si>
    <t xml:space="preserve">Nre</t>
  </si>
  <si>
    <t xml:space="preserve">Please refer to the sheet “fmu” and enter below the value of fmu</t>
  </si>
  <si>
    <t xml:space="preserve">that you get graphically</t>
  </si>
  <si>
    <t xml:space="preserve">Viscosity power factor</t>
  </si>
  <si>
    <t xml:space="preserve">fmu</t>
  </si>
  <si>
    <t xml:space="preserve">Step 2.3 Recalculate the viscosity</t>
  </si>
  <si>
    <t xml:space="preserve">Viscosity apparent</t>
  </si>
  <si>
    <r>
      <rPr>
        <sz val="10"/>
        <rFont val="Arial"/>
        <family val="0"/>
        <charset val="134"/>
      </rPr>
      <t xml:space="preserve">μ</t>
    </r>
    <r>
      <rPr>
        <sz val="10"/>
        <rFont val="Arial"/>
        <family val="2"/>
        <charset val="1"/>
      </rPr>
      <t xml:space="preserve">uactual</t>
    </r>
  </si>
  <si>
    <t xml:space="preserve">Iteration</t>
  </si>
  <si>
    <t xml:space="preserve">Step 2.4 : Iterate to calculate the actual viscosity</t>
  </si>
  <si>
    <t xml:space="preserve">μuactual</t>
  </si>
  <si>
    <t xml:space="preserve">If more iterations are required, please adapt the worksheet or use a macro</t>
  </si>
  <si>
    <t xml:space="preserve">If you spot a mistake or wish to suggest an improvement, please contact : contact@myengineeringtools.com</t>
  </si>
  <si>
    <t xml:space="preserve">Copyright www.MyEngineeringTools.com</t>
  </si>
  <si>
    <t xml:space="preserve">The content of MyEngineeringTools.com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</si>
  <si>
    <t xml:space="preserve">Viscosity power factor fmu</t>
  </si>
  <si>
    <t xml:space="preserve">Straight blade impellers</t>
  </si>
  <si>
    <t xml:space="preserve">Pitched blade impellers</t>
  </si>
</sst>
</file>

<file path=xl/styles.xml><?xml version="1.0" encoding="utf-8"?>
<styleSheet xmlns="http://schemas.openxmlformats.org/spreadsheetml/2006/main">
  <numFmts count="3">
    <numFmt numFmtId="164" formatCode="General"/>
    <numFmt numFmtId="165" formatCode="0.000"/>
    <numFmt numFmtId="166" formatCode="0.00"/>
  </numFmts>
  <fonts count="16">
    <font>
      <sz val="10"/>
      <name val="Arial"/>
      <family val="2"/>
      <charset val="1"/>
    </font>
    <font>
      <sz val="10"/>
      <name val="Arial"/>
      <family val="0"/>
      <charset val="134"/>
    </font>
    <font>
      <sz val="10"/>
      <name val="Arial"/>
      <family val="0"/>
      <charset val="134"/>
    </font>
    <font>
      <sz val="10"/>
      <name val="Arial"/>
      <family val="0"/>
      <charset val="134"/>
    </font>
    <font>
      <b val="true"/>
      <sz val="14"/>
      <name val="Arial"/>
      <family val="2"/>
      <charset val="1"/>
    </font>
    <font>
      <b val="true"/>
      <sz val="11"/>
      <color rgb="FF1F497D"/>
      <name val="Calibri"/>
      <family val="2"/>
      <charset val="1"/>
    </font>
    <font>
      <b val="true"/>
      <sz val="11"/>
      <color rgb="FFFF0000"/>
      <name val="Calibri"/>
      <family val="2"/>
      <charset val="1"/>
    </font>
    <font>
      <b val="true"/>
      <sz val="10"/>
      <name val="Arial"/>
      <family val="2"/>
      <charset val="1"/>
    </font>
    <font>
      <sz val="10"/>
      <name val="Arial"/>
      <family val="0"/>
      <charset val="1"/>
    </font>
    <font>
      <i val="true"/>
      <sz val="10"/>
      <name val="Arial"/>
      <family val="2"/>
      <charset val="1"/>
    </font>
    <font>
      <sz val="10"/>
      <color rgb="FF0000FF"/>
      <name val="Arial"/>
      <family val="2"/>
      <charset val="1"/>
    </font>
    <font>
      <sz val="10"/>
      <color rgb="FF0000FF"/>
      <name val="Times New Roman"/>
      <family val="1"/>
      <charset val="1"/>
    </font>
    <font>
      <i val="true"/>
      <sz val="10"/>
      <name val="Times New Roman"/>
      <family val="1"/>
      <charset val="1"/>
    </font>
    <font>
      <sz val="13"/>
      <name val="Arial"/>
      <family val="2"/>
    </font>
    <font>
      <sz val="10"/>
      <name val="Arial"/>
      <family val="2"/>
    </font>
    <font>
      <sz val="9"/>
      <name val="Arial"/>
      <family val="2"/>
    </font>
  </fonts>
  <fills count="5">
    <fill>
      <patternFill patternType="none"/>
    </fill>
    <fill>
      <patternFill patternType="gray125"/>
    </fill>
    <fill>
      <patternFill patternType="solid">
        <fgColor rgb="FFF10D0C"/>
        <bgColor rgb="FFFF0000"/>
      </patternFill>
    </fill>
    <fill>
      <patternFill patternType="solid">
        <fgColor rgb="FFEBF1DE"/>
        <bgColor rgb="FFFFFFD7"/>
      </patternFill>
    </fill>
    <fill>
      <patternFill patternType="solid">
        <fgColor rgb="FFFCD5B5"/>
        <bgColor rgb="FFEBF1DE"/>
      </patternFill>
    </fill>
  </fills>
  <borders count="6">
    <border diagonalUp="false" diagonalDown="false">
      <left/>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style="hair"/>
      <right/>
      <top style="hair"/>
      <bottom/>
      <diagonal/>
    </border>
    <border diagonalUp="false" diagonalDown="false">
      <left style="hair"/>
      <right/>
      <top/>
      <bottom/>
      <diagonal/>
    </border>
    <border diagonalUp="false" diagonalDown="false">
      <left style="hair"/>
      <right/>
      <top/>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5" fillId="3" borderId="0" xfId="0" applyFont="true" applyBorder="false" applyAlignment="false" applyProtection="false">
      <alignment horizontal="general" vertical="bottom" textRotation="0" wrapText="false" indent="0" shrinkToFit="false"/>
      <protection locked="true" hidden="false"/>
    </xf>
    <xf numFmtId="164" fontId="6" fillId="4"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7" fillId="0"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false" applyProtection="true">
      <alignment horizontal="general" vertical="bottom" textRotation="0" wrapText="false" indent="0" shrinkToFit="false"/>
      <protection locked="false" hidden="false"/>
    </xf>
    <xf numFmtId="164" fontId="5" fillId="3" borderId="1" xfId="0" applyFont="true" applyBorder="true" applyAlignment="false" applyProtection="true">
      <alignment horizontal="general" vertical="bottom" textRotation="0" wrapText="false" indent="0" shrinkToFit="false"/>
      <protection locked="false" hidden="false"/>
    </xf>
    <xf numFmtId="165" fontId="6" fillId="4" borderId="1" xfId="0" applyFont="true" applyBorder="true" applyAlignment="false" applyProtection="false">
      <alignment horizontal="general" vertical="bottom"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7" fillId="0" borderId="2" xfId="0" applyFont="true" applyBorder="true" applyAlignment="true" applyProtection="false">
      <alignment horizontal="center" vertical="center" textRotation="0" wrapText="false" indent="0" shrinkToFit="false"/>
      <protection locked="true" hidden="false"/>
    </xf>
    <xf numFmtId="166" fontId="6" fillId="4" borderId="1" xfId="0" applyFont="true" applyBorder="true" applyAlignment="false" applyProtection="false">
      <alignment horizontal="general" vertical="bottom" textRotation="0" wrapText="false" indent="0" shrinkToFit="false"/>
      <protection locked="true" hidden="false"/>
    </xf>
    <xf numFmtId="164" fontId="7" fillId="0" borderId="3" xfId="0" applyFont="true" applyBorder="true" applyAlignment="true" applyProtection="false">
      <alignment horizontal="center" vertical="center" textRotation="0" wrapText="false" indent="0" shrinkToFit="false"/>
      <protection locked="true" hidden="false"/>
    </xf>
    <xf numFmtId="164" fontId="0" fillId="0" borderId="4" xfId="0" applyFont="true" applyBorder="true" applyAlignment="true" applyProtection="false">
      <alignment horizontal="center" vertical="center" textRotation="0" wrapText="false" indent="0" shrinkToFit="false"/>
      <protection locked="true" hidden="false"/>
    </xf>
    <xf numFmtId="164" fontId="0" fillId="0" borderId="5" xfId="0" applyFont="true" applyBorder="true" applyAlignment="true" applyProtection="false">
      <alignment horizontal="center" vertical="center" textRotation="0" wrapText="false" indent="0" shrinkToFit="false"/>
      <protection locked="true" hidden="false"/>
    </xf>
    <xf numFmtId="164" fontId="1" fillId="0" borderId="1"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center" vertical="center" textRotation="0" wrapText="false" indent="0" shrinkToFit="false"/>
      <protection locked="true" hidden="false"/>
    </xf>
    <xf numFmtId="164" fontId="7" fillId="0" borderId="1"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EBF1DE"/>
      <rgbColor rgb="FFFF0000"/>
      <rgbColor rgb="FF00FF00"/>
      <rgbColor rgb="FF0000FF"/>
      <rgbColor rgb="FFFFFF00"/>
      <rgbColor rgb="FFFF00FF"/>
      <rgbColor rgb="FF00FFFF"/>
      <rgbColor rgb="FF800000"/>
      <rgbColor rgb="FF008000"/>
      <rgbColor rgb="FF000080"/>
      <rgbColor rgb="FF808000"/>
      <rgbColor rgb="FF800080"/>
      <rgbColor rgb="FF008080"/>
      <rgbColor rgb="FFB3B3B3"/>
      <rgbColor rgb="FF808080"/>
      <rgbColor rgb="FF9999FF"/>
      <rgbColor rgb="FF993366"/>
      <rgbColor rgb="FFFFFFD7"/>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5"/>
      <rgbColor rgb="FF3366FF"/>
      <rgbColor rgb="FF33CCCC"/>
      <rgbColor rgb="FF99CC00"/>
      <rgbColor rgb="FFFFCC00"/>
      <rgbColor rgb="FFFF9900"/>
      <rgbColor rgb="FFFF6600"/>
      <rgbColor rgb="FF666699"/>
      <rgbColor rgb="FF999999"/>
      <rgbColor rgb="FF004586"/>
      <rgbColor rgb="FF339966"/>
      <rgbColor rgb="FF003300"/>
      <rgbColor rgb="FF333300"/>
      <rgbColor rgb="FFF10D0C"/>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pc="-1" strike="noStrike">
                <a:latin typeface="Arial"/>
              </a:defRPr>
            </a:pPr>
            <a:r>
              <a:rPr b="0" sz="1300" spc="-1" strike="noStrike">
                <a:latin typeface="Arial"/>
              </a:rPr>
              <a:t>Viscosity power factor fmu</a:t>
            </a:r>
          </a:p>
        </c:rich>
      </c:tx>
      <c:overlay val="0"/>
      <c:spPr>
        <a:noFill/>
        <a:ln w="0">
          <a:noFill/>
        </a:ln>
      </c:spPr>
    </c:title>
    <c:autoTitleDeleted val="0"/>
    <c:plotArea>
      <c:layout>
        <c:manualLayout>
          <c:layoutTarget val="inner"/>
          <c:xMode val="edge"/>
          <c:yMode val="edge"/>
          <c:x val="0.058753488372093"/>
          <c:y val="0.141142476105801"/>
          <c:w val="0.917172093023256"/>
          <c:h val="0.766392531673705"/>
        </c:manualLayout>
      </c:layout>
      <c:scatterChart>
        <c:scatterStyle val="line"/>
        <c:varyColors val="0"/>
        <c:ser>
          <c:idx val="0"/>
          <c:order val="0"/>
          <c:tx>
            <c:strRef>
              <c:f>fmu!$H$5:$H$5</c:f>
              <c:strCache>
                <c:ptCount val="1"/>
                <c:pt idx="0">
                  <c:v>Viscosity power factor fmu</c:v>
                </c:pt>
              </c:strCache>
            </c:strRef>
          </c:tx>
          <c:spPr>
            <a:solidFill>
              <a:srgbClr val="004586"/>
            </a:solidFill>
            <a:ln w="28800">
              <a:solidFill>
                <a:srgbClr val="004586"/>
              </a:solidFill>
              <a:round/>
            </a:ln>
          </c:spPr>
          <c:marker>
            <c:symbol val="none"/>
          </c:marker>
          <c:dLbls>
            <c:txPr>
              <a:bodyPr wrap="none"/>
              <a:lstStyle/>
              <a:p>
                <a:pPr>
                  <a:defRPr b="0" sz="1000" spc="-1" strike="noStrike">
                    <a:latin typeface="Arial"/>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xVal>
            <c:numRef>
              <c:f>fmu!$G$6:$G$11</c:f>
              <c:numCache>
                <c:formatCode>General</c:formatCode>
                <c:ptCount val="6"/>
                <c:pt idx="0">
                  <c:v>10</c:v>
                </c:pt>
                <c:pt idx="1">
                  <c:v>100</c:v>
                </c:pt>
                <c:pt idx="2">
                  <c:v>1000</c:v>
                </c:pt>
                <c:pt idx="3">
                  <c:v>2000</c:v>
                </c:pt>
                <c:pt idx="4">
                  <c:v>5000</c:v>
                </c:pt>
                <c:pt idx="5">
                  <c:v>10000</c:v>
                </c:pt>
              </c:numCache>
            </c:numRef>
          </c:xVal>
          <c:yVal>
            <c:numRef>
              <c:f>fmu!$H$6:$H$11</c:f>
              <c:numCache>
                <c:formatCode>General</c:formatCode>
                <c:ptCount val="6"/>
                <c:pt idx="0">
                  <c:v>1</c:v>
                </c:pt>
                <c:pt idx="1">
                  <c:v>1.1</c:v>
                </c:pt>
                <c:pt idx="2">
                  <c:v>2.25</c:v>
                </c:pt>
                <c:pt idx="3">
                  <c:v>3</c:v>
                </c:pt>
                <c:pt idx="4">
                  <c:v>5</c:v>
                </c:pt>
                <c:pt idx="5">
                  <c:v>8</c:v>
                </c:pt>
              </c:numCache>
            </c:numRef>
          </c:yVal>
          <c:smooth val="1"/>
        </c:ser>
        <c:axId val="24574227"/>
        <c:axId val="13701718"/>
      </c:scatterChart>
      <c:valAx>
        <c:axId val="24574227"/>
        <c:scaling>
          <c:logBase val="10"/>
          <c:orientation val="minMax"/>
          <c:max val="10000"/>
        </c:scaling>
        <c:delete val="0"/>
        <c:axPos val="b"/>
        <c:majorGridlines>
          <c:spPr>
            <a:ln w="0">
              <a:solidFill>
                <a:srgbClr val="999999"/>
              </a:solidFill>
            </a:ln>
          </c:spPr>
        </c:majorGridlines>
        <c:minorGridlines>
          <c:spPr>
            <a:ln w="0">
              <a:solidFill>
                <a:srgbClr val="999999"/>
              </a:solidFill>
            </a:ln>
          </c:spPr>
        </c:minorGridlines>
        <c:title>
          <c:tx>
            <c:rich>
              <a:bodyPr rot="0"/>
              <a:lstStyle/>
              <a:p>
                <a:pPr>
                  <a:defRPr b="0" sz="900" spc="-1" strike="noStrike">
                    <a:latin typeface="Arial"/>
                  </a:defRPr>
                </a:pPr>
                <a:r>
                  <a:rPr b="0" sz="900" spc="-1" strike="noStrike">
                    <a:latin typeface="Arial"/>
                  </a:rPr>
                  <a:t>Reynolds number NRe = D2.N.rho/mu</a:t>
                </a:r>
              </a:p>
            </c:rich>
          </c:tx>
          <c:overlay val="0"/>
          <c:spPr>
            <a:noFill/>
            <a:ln w="0">
              <a:noFill/>
            </a:ln>
          </c:spPr>
        </c:title>
        <c:numFmt formatCode="General" sourceLinked="0"/>
        <c:majorTickMark val="out"/>
        <c:minorTickMark val="none"/>
        <c:tickLblPos val="nextTo"/>
        <c:spPr>
          <a:ln w="0">
            <a:solidFill>
              <a:srgbClr val="b3b3b3"/>
            </a:solidFill>
          </a:ln>
        </c:spPr>
        <c:txPr>
          <a:bodyPr/>
          <a:lstStyle/>
          <a:p>
            <a:pPr>
              <a:defRPr b="0" sz="1000" spc="-1" strike="noStrike">
                <a:latin typeface="Arial"/>
              </a:defRPr>
            </a:pPr>
          </a:p>
        </c:txPr>
        <c:crossAx val="13701718"/>
        <c:crossesAt val="0"/>
        <c:crossBetween val="midCat"/>
      </c:valAx>
      <c:valAx>
        <c:axId val="13701718"/>
        <c:scaling>
          <c:logBase val="10"/>
          <c:orientation val="minMax"/>
          <c:max val="10"/>
        </c:scaling>
        <c:delete val="0"/>
        <c:axPos val="l"/>
        <c:majorGridlines>
          <c:spPr>
            <a:ln w="0">
              <a:solidFill>
                <a:srgbClr val="808080"/>
              </a:solidFill>
            </a:ln>
          </c:spPr>
        </c:majorGridlines>
        <c:minorGridlines>
          <c:spPr>
            <a:ln w="0">
              <a:solidFill>
                <a:srgbClr val="808080"/>
              </a:solidFill>
            </a:ln>
          </c:spPr>
        </c:minorGridlines>
        <c:title>
          <c:tx>
            <c:rich>
              <a:bodyPr rot="-5400000"/>
              <a:lstStyle/>
              <a:p>
                <a:pPr>
                  <a:defRPr b="0" sz="900" spc="-1" strike="noStrike">
                    <a:latin typeface="Arial"/>
                  </a:defRPr>
                </a:pPr>
                <a:r>
                  <a:rPr b="0" sz="900" spc="-1" strike="noStrike">
                    <a:latin typeface="Arial"/>
                  </a:rPr>
                  <a:t>Viscosity power factor fmu</a:t>
                </a:r>
              </a:p>
            </c:rich>
          </c:tx>
          <c:overlay val="0"/>
          <c:spPr>
            <a:noFill/>
            <a:ln w="0">
              <a:noFill/>
            </a:ln>
          </c:spPr>
        </c:title>
        <c:numFmt formatCode="General" sourceLinked="0"/>
        <c:majorTickMark val="out"/>
        <c:minorTickMark val="none"/>
        <c:tickLblPos val="nextTo"/>
        <c:spPr>
          <a:ln w="0">
            <a:solidFill>
              <a:srgbClr val="b3b3b3"/>
            </a:solidFill>
          </a:ln>
        </c:spPr>
        <c:txPr>
          <a:bodyPr/>
          <a:lstStyle/>
          <a:p>
            <a:pPr>
              <a:defRPr b="0" sz="1000" spc="-1" strike="noStrike">
                <a:latin typeface="Arial"/>
              </a:defRPr>
            </a:pPr>
          </a:p>
        </c:txPr>
        <c:crossAx val="24574227"/>
        <c:crossesAt val="0"/>
        <c:crossBetween val="midCat"/>
      </c:valAx>
      <c:spPr>
        <a:solidFill>
          <a:srgbClr val="ffffd7"/>
        </a:solidFill>
        <a:ln w="0">
          <a:solidFill>
            <a:srgbClr val="b3b3b3"/>
          </a:solidFill>
        </a:ln>
      </c:spPr>
    </c:plotArea>
    <c:legend>
      <c:legendPos val="r"/>
      <c:layout>
        <c:manualLayout>
          <c:xMode val="edge"/>
          <c:yMode val="edge"/>
          <c:x val="0.507185248777575"/>
          <c:y val="0.234692743638182"/>
          <c:w val="0.32712478070994"/>
          <c:h val="0.0663407045227248"/>
        </c:manualLayout>
      </c:layout>
      <c:overlay val="0"/>
      <c:spPr>
        <a:solidFill>
          <a:srgbClr val="ffffff"/>
        </a:solidFill>
        <a:ln w="0">
          <a:noFill/>
        </a:ln>
      </c:spPr>
      <c:txPr>
        <a:bodyPr/>
        <a:lstStyle/>
        <a:p>
          <a:pPr>
            <a:defRPr b="0" sz="1000" spc="-1" strike="noStrike">
              <a:latin typeface="Arial"/>
            </a:defRPr>
          </a:pPr>
        </a:p>
      </c:txPr>
    </c:legend>
    <c:plotVisOnly val="1"/>
    <c:dispBlanksAs val="span"/>
  </c:chart>
  <c:spPr>
    <a:solidFill>
      <a:srgbClr val="ffffff"/>
    </a:solidFill>
    <a:ln w="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jpeg"/>
</Relationships>
</file>

<file path=xl/drawings/_rels/drawing2.xml.rels><?xml version="1.0" encoding="UTF-8"?>
<Relationships xmlns="http://schemas.openxmlformats.org/package/2006/relationships"><Relationship Id="rId1" Type="http://schemas.openxmlformats.org/officeDocument/2006/relationships/chart" Target="../charts/chart1.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2235960</xdr:colOff>
      <xdr:row>2</xdr:row>
      <xdr:rowOff>15480</xdr:rowOff>
    </xdr:from>
    <xdr:to>
      <xdr:col>6</xdr:col>
      <xdr:colOff>530280</xdr:colOff>
      <xdr:row>5</xdr:row>
      <xdr:rowOff>118080</xdr:rowOff>
    </xdr:to>
    <xdr:pic>
      <xdr:nvPicPr>
        <xdr:cNvPr id="0" name="Image 2" descr=""/>
        <xdr:cNvPicPr/>
      </xdr:nvPicPr>
      <xdr:blipFill>
        <a:blip r:embed="rId1"/>
        <a:stretch/>
      </xdr:blipFill>
      <xdr:spPr>
        <a:xfrm>
          <a:off x="3059280" y="340560"/>
          <a:ext cx="6221160" cy="590040"/>
        </a:xfrm>
        <a:prstGeom prst="rect">
          <a:avLst/>
        </a:prstGeom>
        <a:ln w="0">
          <a:noFill/>
        </a:ln>
      </xdr:spPr>
    </xdr:pic>
    <xdr:clientData/>
  </xdr:twoCellAnchor>
  <xdr:twoCellAnchor editAs="oneCell">
    <xdr:from>
      <xdr:col>1</xdr:col>
      <xdr:colOff>311760</xdr:colOff>
      <xdr:row>15</xdr:row>
      <xdr:rowOff>83160</xdr:rowOff>
    </xdr:from>
    <xdr:to>
      <xdr:col>1</xdr:col>
      <xdr:colOff>2158200</xdr:colOff>
      <xdr:row>27</xdr:row>
      <xdr:rowOff>43920</xdr:rowOff>
    </xdr:to>
    <xdr:pic>
      <xdr:nvPicPr>
        <xdr:cNvPr id="1" name="Image 3" descr=""/>
        <xdr:cNvPicPr/>
      </xdr:nvPicPr>
      <xdr:blipFill>
        <a:blip r:embed="rId2"/>
        <a:stretch/>
      </xdr:blipFill>
      <xdr:spPr>
        <a:xfrm>
          <a:off x="1135080" y="2534040"/>
          <a:ext cx="1846440" cy="202572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5</xdr:col>
      <xdr:colOff>311760</xdr:colOff>
      <xdr:row>1</xdr:row>
      <xdr:rowOff>55080</xdr:rowOff>
    </xdr:from>
    <xdr:to>
      <xdr:col>17</xdr:col>
      <xdr:colOff>156600</xdr:colOff>
      <xdr:row>21</xdr:row>
      <xdr:rowOff>42840</xdr:rowOff>
    </xdr:to>
    <xdr:graphicFrame>
      <xdr:nvGraphicFramePr>
        <xdr:cNvPr id="2" name=""/>
        <xdr:cNvGraphicFramePr/>
      </xdr:nvGraphicFramePr>
      <xdr:xfrm>
        <a:off x="311760" y="217440"/>
        <a:ext cx="9674640" cy="323892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J61"/>
  <sheetViews>
    <sheetView showFormulas="false" showGridLines="true" showRowColHeaders="true" showZeros="true" rightToLeft="false" tabSelected="true" showOutlineSymbols="true" defaultGridColor="true" view="normal" topLeftCell="A1" colorId="64" zoomScale="120" zoomScaleNormal="120" zoomScalePageLayoutView="100" workbookViewId="0">
      <selection pane="topLeft" activeCell="F41" activeCellId="0" sqref="F41"/>
    </sheetView>
  </sheetViews>
  <sheetFormatPr defaultColWidth="11.6875" defaultRowHeight="12.8" zeroHeight="false" outlineLevelRow="0" outlineLevelCol="0"/>
  <cols>
    <col collapsed="false" customWidth="true" hidden="false" outlineLevel="0" max="2" min="2" style="0" width="35.43"/>
    <col collapsed="false" customWidth="true" hidden="false" outlineLevel="0" max="3" min="3" style="0" width="10.92"/>
    <col collapsed="false" customWidth="true" hidden="false" outlineLevel="0" max="4" min="4" style="0" width="42.2"/>
    <col collapsed="false" customWidth="true" hidden="false" outlineLevel="0" max="5" min="5" style="0" width="9.72"/>
    <col collapsed="false" customWidth="true" hidden="false" outlineLevel="0" max="6" min="6" style="0" width="14.08"/>
    <col collapsed="false" customWidth="true" hidden="false" outlineLevel="0" max="7" min="7" style="0" width="8.14"/>
    <col collapsed="false" customWidth="true" hidden="false" outlineLevel="0" max="9" min="9" style="0" width="4.31"/>
    <col collapsed="false" customWidth="true" hidden="false" outlineLevel="0" max="10" min="10" style="0" width="27.92"/>
    <col collapsed="false" customWidth="true" hidden="false" outlineLevel="0" max="11" min="11" style="0" width="8.14"/>
    <col collapsed="false" customWidth="true" hidden="false" outlineLevel="0" max="13" min="13" style="0" width="6.94"/>
  </cols>
  <sheetData>
    <row r="1" s="2" customFormat="true" ht="12.8" hidden="false" customHeight="false" outlineLevel="0" collapsed="false">
      <c r="A1" s="1" t="s">
        <v>0</v>
      </c>
    </row>
    <row r="3" customFormat="false" ht="12.8" hidden="false" customHeight="false" outlineLevel="0" collapsed="false">
      <c r="B3" s="3"/>
      <c r="C3" s="3"/>
      <c r="D3" s="3"/>
      <c r="E3" s="3"/>
      <c r="F3" s="3"/>
      <c r="G3" s="3"/>
      <c r="H3" s="3"/>
      <c r="I3" s="3"/>
      <c r="J3" s="3"/>
    </row>
    <row r="4" customFormat="false" ht="12.8" hidden="false" customHeight="false" outlineLevel="0" collapsed="false">
      <c r="B4" s="3"/>
      <c r="C4" s="3"/>
      <c r="D4" s="3"/>
      <c r="E4" s="3"/>
      <c r="F4" s="3"/>
      <c r="G4" s="3"/>
      <c r="H4" s="3"/>
      <c r="I4" s="3"/>
      <c r="J4" s="3"/>
    </row>
    <row r="5" customFormat="false" ht="12.8" hidden="false" customHeight="false" outlineLevel="0" collapsed="false">
      <c r="B5" s="3"/>
      <c r="C5" s="3"/>
      <c r="D5" s="3"/>
      <c r="E5" s="3"/>
      <c r="F5" s="3"/>
      <c r="G5" s="3"/>
      <c r="H5" s="3"/>
      <c r="I5" s="3"/>
      <c r="J5" s="3"/>
    </row>
    <row r="6" customFormat="false" ht="12.8" hidden="false" customHeight="false" outlineLevel="0" collapsed="false">
      <c r="B6" s="3"/>
      <c r="C6" s="3"/>
      <c r="D6" s="3"/>
      <c r="E6" s="3"/>
      <c r="F6" s="3"/>
      <c r="G6" s="3"/>
      <c r="H6" s="3"/>
      <c r="I6" s="3"/>
      <c r="J6" s="3"/>
    </row>
    <row r="7" customFormat="false" ht="12.8" hidden="false" customHeight="true" outlineLevel="0" collapsed="false">
      <c r="B7" s="4" t="s">
        <v>1</v>
      </c>
      <c r="C7" s="4"/>
      <c r="D7" s="4"/>
      <c r="E7" s="4"/>
      <c r="F7" s="4"/>
      <c r="G7" s="4"/>
      <c r="H7" s="4"/>
      <c r="I7" s="4"/>
      <c r="J7" s="4"/>
    </row>
    <row r="8" customFormat="false" ht="12.8" hidden="false" customHeight="false" outlineLevel="0" collapsed="false">
      <c r="B8" s="4"/>
      <c r="C8" s="4"/>
      <c r="D8" s="4"/>
      <c r="E8" s="4"/>
      <c r="F8" s="4"/>
      <c r="G8" s="4"/>
      <c r="H8" s="4"/>
      <c r="I8" s="4"/>
      <c r="J8" s="4"/>
    </row>
    <row r="9" customFormat="false" ht="12.8" hidden="false" customHeight="false" outlineLevel="0" collapsed="false">
      <c r="B9" s="4"/>
      <c r="C9" s="4"/>
      <c r="D9" s="4"/>
      <c r="E9" s="4"/>
      <c r="F9" s="4"/>
      <c r="G9" s="4"/>
      <c r="H9" s="4"/>
      <c r="I9" s="4"/>
      <c r="J9" s="4"/>
    </row>
    <row r="10" customFormat="false" ht="12.8" hidden="false" customHeight="false" outlineLevel="0" collapsed="false">
      <c r="B10" s="4"/>
      <c r="C10" s="4"/>
      <c r="D10" s="4"/>
      <c r="E10" s="4"/>
      <c r="F10" s="4"/>
      <c r="G10" s="4"/>
      <c r="H10" s="4"/>
      <c r="I10" s="4"/>
      <c r="J10" s="4"/>
    </row>
    <row r="13" customFormat="false" ht="13.8" hidden="false" customHeight="false" outlineLevel="0" collapsed="false">
      <c r="B13" s="5" t="s">
        <v>2</v>
      </c>
      <c r="C13" s="6" t="s">
        <v>3</v>
      </c>
    </row>
    <row r="16" customFormat="false" ht="12.8" hidden="false" customHeight="false" outlineLevel="0" collapsed="false">
      <c r="B16" s="7"/>
      <c r="D16" s="8" t="s">
        <v>4</v>
      </c>
      <c r="E16" s="8"/>
      <c r="F16" s="8"/>
      <c r="G16" s="8"/>
    </row>
    <row r="17" customFormat="false" ht="13.8" hidden="false" customHeight="false" outlineLevel="0" collapsed="false">
      <c r="B17" s="7"/>
      <c r="D17" s="9" t="s">
        <v>5</v>
      </c>
      <c r="E17" s="9"/>
      <c r="F17" s="10" t="s">
        <v>6</v>
      </c>
      <c r="G17" s="9"/>
    </row>
    <row r="18" customFormat="false" ht="13.8" hidden="false" customHeight="false" outlineLevel="0" collapsed="false">
      <c r="B18" s="7"/>
      <c r="D18" s="9" t="s">
        <v>7</v>
      </c>
      <c r="E18" s="9" t="s">
        <v>8</v>
      </c>
      <c r="F18" s="11" t="n">
        <v>1</v>
      </c>
      <c r="G18" s="9"/>
    </row>
    <row r="19" customFormat="false" ht="13.8" hidden="false" customHeight="false" outlineLevel="0" collapsed="false">
      <c r="B19" s="7"/>
      <c r="D19" s="9" t="s">
        <v>9</v>
      </c>
      <c r="E19" s="9" t="s">
        <v>10</v>
      </c>
      <c r="F19" s="11" t="n">
        <v>1.5</v>
      </c>
      <c r="G19" s="9" t="s">
        <v>11</v>
      </c>
      <c r="H19" s="12" t="n">
        <f aca="false">F19*39.37</f>
        <v>59.055</v>
      </c>
      <c r="I19" s="9" t="s">
        <v>12</v>
      </c>
    </row>
    <row r="20" customFormat="false" ht="13.8" hidden="false" customHeight="false" outlineLevel="0" collapsed="false">
      <c r="B20" s="7"/>
      <c r="D20" s="9" t="s">
        <v>13</v>
      </c>
      <c r="E20" s="9" t="s">
        <v>14</v>
      </c>
      <c r="F20" s="11" t="n">
        <v>1.5</v>
      </c>
      <c r="G20" s="9" t="s">
        <v>11</v>
      </c>
      <c r="H20" s="12" t="n">
        <f aca="false">F20*39.37</f>
        <v>59.055</v>
      </c>
      <c r="I20" s="9" t="s">
        <v>12</v>
      </c>
    </row>
    <row r="21" customFormat="false" ht="13.8" hidden="false" customHeight="false" outlineLevel="0" collapsed="false">
      <c r="B21" s="7"/>
      <c r="D21" s="9" t="s">
        <v>15</v>
      </c>
      <c r="E21" s="9" t="s">
        <v>16</v>
      </c>
      <c r="F21" s="11" t="n">
        <v>0.15</v>
      </c>
      <c r="G21" s="9" t="s">
        <v>11</v>
      </c>
      <c r="H21" s="12" t="n">
        <f aca="false">F21*39.37</f>
        <v>5.9055</v>
      </c>
      <c r="I21" s="9" t="s">
        <v>12</v>
      </c>
    </row>
    <row r="22" customFormat="false" ht="13.8" hidden="false" customHeight="false" outlineLevel="0" collapsed="false">
      <c r="D22" s="9" t="s">
        <v>17</v>
      </c>
      <c r="E22" s="9" t="s">
        <v>18</v>
      </c>
      <c r="F22" s="11" t="n">
        <v>1.6</v>
      </c>
      <c r="G22" s="9" t="s">
        <v>11</v>
      </c>
      <c r="H22" s="12" t="n">
        <f aca="false">F22*39.37</f>
        <v>62.992</v>
      </c>
      <c r="I22" s="9" t="s">
        <v>12</v>
      </c>
    </row>
    <row r="23" customFormat="false" ht="13.8" hidden="false" customHeight="false" outlineLevel="0" collapsed="false">
      <c r="D23" s="9" t="s">
        <v>19</v>
      </c>
      <c r="E23" s="9" t="s">
        <v>20</v>
      </c>
      <c r="F23" s="11" t="n">
        <v>20</v>
      </c>
      <c r="G23" s="9" t="s">
        <v>21</v>
      </c>
    </row>
    <row r="24" customFormat="false" ht="13.8" hidden="false" customHeight="false" outlineLevel="0" collapsed="false">
      <c r="D24" s="9" t="s">
        <v>22</v>
      </c>
      <c r="E24" s="13" t="s">
        <v>23</v>
      </c>
      <c r="F24" s="11" t="n">
        <v>60</v>
      </c>
      <c r="G24" s="9" t="s">
        <v>24</v>
      </c>
      <c r="H24" s="12" t="n">
        <f aca="false">F24*8.85</f>
        <v>531</v>
      </c>
      <c r="I24" s="9" t="s">
        <v>25</v>
      </c>
    </row>
    <row r="25" customFormat="false" ht="12.8" hidden="false" customHeight="false" outlineLevel="0" collapsed="false">
      <c r="D25" s="8" t="s">
        <v>26</v>
      </c>
      <c r="E25" s="8"/>
      <c r="F25" s="8"/>
      <c r="G25" s="8"/>
    </row>
    <row r="26" customFormat="false" ht="13.8" hidden="false" customHeight="false" outlineLevel="0" collapsed="false">
      <c r="D26" s="9" t="s">
        <v>27</v>
      </c>
      <c r="E26" s="13" t="s">
        <v>28</v>
      </c>
      <c r="F26" s="11" t="n">
        <v>850</v>
      </c>
      <c r="G26" s="9" t="s">
        <v>29</v>
      </c>
    </row>
    <row r="28" customFormat="false" ht="12.8" hidden="false" customHeight="false" outlineLevel="0" collapsed="false">
      <c r="D28" s="14" t="s">
        <v>30</v>
      </c>
      <c r="E28" s="14"/>
      <c r="F28" s="14"/>
      <c r="G28" s="14"/>
    </row>
    <row r="29" customFormat="false" ht="13.8" hidden="false" customHeight="false" outlineLevel="0" collapsed="false">
      <c r="D29" s="9" t="s">
        <v>31</v>
      </c>
      <c r="E29" s="9" t="s">
        <v>32</v>
      </c>
      <c r="F29" s="15" t="n">
        <f aca="false">96.9*(H19/(H22-H19))^0.5*(1/F18)*(H20/H19)*(H21/H19)^0.16</f>
        <v>259.6386884068</v>
      </c>
      <c r="G29" s="9"/>
    </row>
    <row r="31" customFormat="false" ht="12.8" hidden="false" customHeight="false" outlineLevel="0" collapsed="false">
      <c r="D31" s="8" t="s">
        <v>33</v>
      </c>
      <c r="E31" s="8"/>
      <c r="F31" s="8"/>
      <c r="G31" s="8"/>
    </row>
    <row r="32" customFormat="false" ht="13.8" hidden="false" customHeight="false" outlineLevel="0" collapsed="false">
      <c r="D32" s="9" t="s">
        <v>34</v>
      </c>
      <c r="E32" s="9" t="s">
        <v>8</v>
      </c>
      <c r="F32" s="12" t="n">
        <f aca="false">H24*F23/63025</f>
        <v>0.168504561681872</v>
      </c>
      <c r="G32" s="9" t="s">
        <v>35</v>
      </c>
    </row>
    <row r="33" customFormat="false" ht="13.8" hidden="false" customHeight="false" outlineLevel="0" collapsed="false">
      <c r="D33" s="9" t="s">
        <v>36</v>
      </c>
      <c r="E33" s="13" t="s">
        <v>37</v>
      </c>
      <c r="F33" s="15" t="n">
        <f aca="false">F32/((6.11E-015)*F29*F23^2*H19^3)</f>
        <v>1289.35061785696</v>
      </c>
      <c r="G33" s="9" t="s">
        <v>38</v>
      </c>
    </row>
    <row r="35" customFormat="false" ht="12.8" hidden="false" customHeight="false" outlineLevel="0" collapsed="false">
      <c r="D35" s="16" t="s">
        <v>39</v>
      </c>
      <c r="E35" s="16"/>
      <c r="F35" s="16"/>
      <c r="G35" s="16"/>
    </row>
    <row r="36" customFormat="false" ht="13.8" hidden="false" customHeight="false" outlineLevel="0" collapsed="false">
      <c r="D36" s="9" t="s">
        <v>40</v>
      </c>
      <c r="E36" s="9" t="s">
        <v>41</v>
      </c>
      <c r="F36" s="15" t="n">
        <f aca="false">10.7*H19^2*F23*F26/1000/F33</f>
        <v>492.011228335934</v>
      </c>
      <c r="G36" s="9"/>
    </row>
    <row r="37" customFormat="false" ht="12.8" hidden="false" customHeight="false" outlineLevel="0" collapsed="false">
      <c r="D37" s="17" t="s">
        <v>42</v>
      </c>
      <c r="E37" s="17"/>
      <c r="F37" s="17"/>
      <c r="G37" s="17"/>
    </row>
    <row r="38" customFormat="false" ht="12.8" hidden="false" customHeight="false" outlineLevel="0" collapsed="false">
      <c r="D38" s="18" t="s">
        <v>43</v>
      </c>
      <c r="E38" s="18"/>
      <c r="F38" s="18"/>
      <c r="G38" s="18"/>
    </row>
    <row r="39" customFormat="false" ht="13.8" hidden="false" customHeight="false" outlineLevel="0" collapsed="false">
      <c r="D39" s="9" t="s">
        <v>44</v>
      </c>
      <c r="E39" s="9" t="s">
        <v>45</v>
      </c>
      <c r="F39" s="11" t="n">
        <v>1.8</v>
      </c>
      <c r="G39" s="9"/>
    </row>
    <row r="40" customFormat="false" ht="12.8" hidden="false" customHeight="false" outlineLevel="0" collapsed="false">
      <c r="D40" s="16" t="s">
        <v>46</v>
      </c>
      <c r="E40" s="16"/>
      <c r="F40" s="16"/>
      <c r="G40" s="16"/>
    </row>
    <row r="41" customFormat="false" ht="13.8" hidden="false" customHeight="false" outlineLevel="0" collapsed="false">
      <c r="D41" s="9" t="s">
        <v>47</v>
      </c>
      <c r="E41" s="19" t="s">
        <v>48</v>
      </c>
      <c r="F41" s="15" t="n">
        <f aca="false">F32/((6.11E-015)*F29*F39*F23^2*H19^3)</f>
        <v>716.305898809425</v>
      </c>
      <c r="G41" s="9" t="s">
        <v>38</v>
      </c>
    </row>
    <row r="43" customFormat="false" ht="12.8" hidden="false" customHeight="false" outlineLevel="0" collapsed="false">
      <c r="C43" s="0" t="s">
        <v>49</v>
      </c>
      <c r="D43" s="8" t="s">
        <v>50</v>
      </c>
      <c r="E43" s="8"/>
      <c r="F43" s="8"/>
      <c r="G43" s="8"/>
    </row>
    <row r="44" customFormat="false" ht="13.8" hidden="false" customHeight="false" outlineLevel="0" collapsed="false">
      <c r="C44" s="20" t="n">
        <v>1</v>
      </c>
      <c r="D44" s="9" t="s">
        <v>40</v>
      </c>
      <c r="E44" s="9" t="s">
        <v>41</v>
      </c>
      <c r="F44" s="15" t="n">
        <f aca="false">10.7*H19^2*F23*F26/1000/F41</f>
        <v>885.62021100468</v>
      </c>
      <c r="G44" s="9"/>
    </row>
    <row r="45" customFormat="false" ht="13.8" hidden="false" customHeight="false" outlineLevel="0" collapsed="false">
      <c r="C45" s="20"/>
      <c r="D45" s="9" t="s">
        <v>44</v>
      </c>
      <c r="E45" s="9" t="s">
        <v>45</v>
      </c>
      <c r="F45" s="11" t="n">
        <v>2.1</v>
      </c>
      <c r="G45" s="9"/>
    </row>
    <row r="46" customFormat="false" ht="13.8" hidden="false" customHeight="false" outlineLevel="0" collapsed="false">
      <c r="C46" s="20"/>
      <c r="D46" s="9" t="s">
        <v>47</v>
      </c>
      <c r="E46" s="19" t="s">
        <v>48</v>
      </c>
      <c r="F46" s="15" t="n">
        <f aca="false">F32/((6.11E-015)*F29*F45*F23^2*H19^3)</f>
        <v>613.976484693793</v>
      </c>
      <c r="G46" s="9" t="s">
        <v>38</v>
      </c>
    </row>
    <row r="47" customFormat="false" ht="13.8" hidden="false" customHeight="false" outlineLevel="0" collapsed="false">
      <c r="C47" s="20" t="n">
        <v>2</v>
      </c>
      <c r="D47" s="9" t="s">
        <v>40</v>
      </c>
      <c r="E47" s="9" t="s">
        <v>41</v>
      </c>
      <c r="F47" s="15" t="n">
        <f aca="false">10.7*H19^2*F23*F26/1000/F46</f>
        <v>1033.22357950546</v>
      </c>
      <c r="G47" s="9"/>
    </row>
    <row r="48" customFormat="false" ht="13.8" hidden="false" customHeight="false" outlineLevel="0" collapsed="false">
      <c r="C48" s="20"/>
      <c r="D48" s="9" t="s">
        <v>44</v>
      </c>
      <c r="E48" s="9" t="s">
        <v>45</v>
      </c>
      <c r="F48" s="11" t="n">
        <v>2.2</v>
      </c>
      <c r="G48" s="9"/>
    </row>
    <row r="49" customFormat="false" ht="13.8" hidden="false" customHeight="false" outlineLevel="0" collapsed="false">
      <c r="C49" s="20"/>
      <c r="D49" s="9" t="s">
        <v>47</v>
      </c>
      <c r="E49" s="19" t="s">
        <v>48</v>
      </c>
      <c r="F49" s="15" t="n">
        <f aca="false">F32/((6.11E-015)*F29*F48*F23^2*H19^3)</f>
        <v>586.068462662256</v>
      </c>
      <c r="G49" s="9" t="s">
        <v>38</v>
      </c>
    </row>
    <row r="50" customFormat="false" ht="13.8" hidden="false" customHeight="false" outlineLevel="0" collapsed="false">
      <c r="C50" s="20" t="n">
        <v>3</v>
      </c>
      <c r="D50" s="9" t="s">
        <v>40</v>
      </c>
      <c r="E50" s="9" t="s">
        <v>41</v>
      </c>
      <c r="F50" s="15" t="n">
        <f aca="false">10.7*H19^2*F23*F26/1000/F49</f>
        <v>1082.42470233905</v>
      </c>
      <c r="G50" s="9"/>
    </row>
    <row r="51" customFormat="false" ht="13.8" hidden="false" customHeight="false" outlineLevel="0" collapsed="false">
      <c r="C51" s="20"/>
      <c r="D51" s="9" t="s">
        <v>44</v>
      </c>
      <c r="E51" s="9" t="s">
        <v>45</v>
      </c>
      <c r="F51" s="11" t="n">
        <v>2.25</v>
      </c>
      <c r="G51" s="9"/>
    </row>
    <row r="52" customFormat="false" ht="13.8" hidden="false" customHeight="false" outlineLevel="0" collapsed="false">
      <c r="C52" s="20"/>
      <c r="D52" s="21" t="s">
        <v>47</v>
      </c>
      <c r="E52" s="21" t="s">
        <v>51</v>
      </c>
      <c r="F52" s="15" t="n">
        <f aca="false">F32/((6.11E-015)*F29*F51*F23^2*H19^3)</f>
        <v>573.04471904754</v>
      </c>
      <c r="G52" s="21" t="s">
        <v>38</v>
      </c>
    </row>
    <row r="53" customFormat="false" ht="12.8" hidden="false" customHeight="false" outlineLevel="0" collapsed="false">
      <c r="D53" s="22" t="s">
        <v>52</v>
      </c>
    </row>
    <row r="55" customFormat="false" ht="13.05" hidden="false" customHeight="false" outlineLevel="0" collapsed="false">
      <c r="B55" s="23" t="s">
        <v>53</v>
      </c>
      <c r="C55" s="23"/>
      <c r="D55" s="23"/>
      <c r="E55" s="23"/>
      <c r="F55" s="23"/>
      <c r="G55" s="23"/>
      <c r="H55" s="23"/>
      <c r="I55" s="23"/>
      <c r="J55" s="23"/>
    </row>
    <row r="56" customFormat="false" ht="12.8" hidden="false" customHeight="false" outlineLevel="0" collapsed="false">
      <c r="B56" s="23"/>
      <c r="C56" s="23"/>
      <c r="D56" s="23"/>
      <c r="E56" s="23"/>
      <c r="F56" s="23"/>
      <c r="G56" s="23"/>
      <c r="H56" s="23"/>
      <c r="I56" s="23"/>
      <c r="J56" s="23"/>
    </row>
    <row r="57" customFormat="false" ht="13.05" hidden="false" customHeight="false" outlineLevel="0" collapsed="false">
      <c r="B57" s="24" t="s">
        <v>54</v>
      </c>
      <c r="C57" s="23"/>
      <c r="D57" s="23"/>
      <c r="E57" s="23"/>
      <c r="F57" s="23"/>
      <c r="G57" s="23"/>
      <c r="H57" s="23"/>
      <c r="I57" s="23"/>
      <c r="J57" s="23"/>
    </row>
    <row r="58" customFormat="false" ht="12.8" hidden="false" customHeight="false" outlineLevel="0" collapsed="false">
      <c r="B58" s="23"/>
      <c r="C58" s="23"/>
      <c r="D58" s="23"/>
      <c r="E58" s="23"/>
      <c r="F58" s="23"/>
      <c r="G58" s="23"/>
      <c r="H58" s="23"/>
      <c r="I58" s="23"/>
      <c r="J58" s="23"/>
    </row>
    <row r="59" customFormat="false" ht="45.7" hidden="false" customHeight="true" outlineLevel="0" collapsed="false">
      <c r="B59" s="25" t="s">
        <v>55</v>
      </c>
      <c r="C59" s="25"/>
      <c r="D59" s="25"/>
      <c r="E59" s="25"/>
      <c r="F59" s="25"/>
      <c r="G59" s="25"/>
      <c r="H59" s="25"/>
      <c r="I59" s="25"/>
      <c r="J59" s="25"/>
    </row>
    <row r="61" s="2" customFormat="true" ht="12.8" hidden="false" customHeight="false" outlineLevel="0" collapsed="false">
      <c r="A61" s="1" t="s">
        <v>0</v>
      </c>
    </row>
  </sheetData>
  <sheetProtection sheet="true" password="c80a" objects="true" scenarios="true"/>
  <mergeCells count="15">
    <mergeCell ref="B3:J6"/>
    <mergeCell ref="B7:J10"/>
    <mergeCell ref="D16:G16"/>
    <mergeCell ref="D25:G25"/>
    <mergeCell ref="D28:G28"/>
    <mergeCell ref="D31:G31"/>
    <mergeCell ref="D35:G35"/>
    <mergeCell ref="D37:G37"/>
    <mergeCell ref="D38:G38"/>
    <mergeCell ref="D40:G40"/>
    <mergeCell ref="D43:G43"/>
    <mergeCell ref="C44:C46"/>
    <mergeCell ref="C47:C49"/>
    <mergeCell ref="C50:C52"/>
    <mergeCell ref="B59:J59"/>
  </mergeCells>
  <hyperlinks>
    <hyperlink ref="B55" r:id="rId1" display="If you spot a mistake or wish to suggest an improvement, please contact : contact@myengineeringtools.com"/>
    <hyperlink ref="B57" r:id="rId2" display="Copyright www.MyEngineeringTools.com"/>
  </hyperlinks>
  <printOptions headings="false" gridLines="false" gridLinesSet="true" horizontalCentered="false" verticalCentered="false"/>
  <pageMargins left="0.7875" right="0.7875" top="1.025" bottom="1.025"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&amp;C&amp;A</oddHeader>
    <oddFooter>&amp;CPage &amp;P</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5:H22"/>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F25" activeCellId="0" sqref="F25"/>
    </sheetView>
  </sheetViews>
  <sheetFormatPr defaultColWidth="11.625" defaultRowHeight="12.8" zeroHeight="false" outlineLevelRow="0" outlineLevelCol="0"/>
  <cols>
    <col collapsed="false" customWidth="true" hidden="true" outlineLevel="0" max="5" min="1" style="0" width="11.52"/>
  </cols>
  <sheetData>
    <row r="5" customFormat="false" ht="12.8" hidden="false" customHeight="false" outlineLevel="0" collapsed="false">
      <c r="G5" s="0" t="s">
        <v>40</v>
      </c>
      <c r="H5" s="0" t="s">
        <v>56</v>
      </c>
    </row>
    <row r="6" customFormat="false" ht="12.8" hidden="false" customHeight="false" outlineLevel="0" collapsed="false">
      <c r="G6" s="0" t="n">
        <v>10</v>
      </c>
      <c r="H6" s="0" t="n">
        <v>1</v>
      </c>
    </row>
    <row r="7" customFormat="false" ht="12.8" hidden="false" customHeight="false" outlineLevel="0" collapsed="false">
      <c r="G7" s="0" t="n">
        <v>100</v>
      </c>
      <c r="H7" s="0" t="n">
        <v>1.1</v>
      </c>
    </row>
    <row r="8" customFormat="false" ht="12.8" hidden="false" customHeight="false" outlineLevel="0" collapsed="false">
      <c r="G8" s="0" t="n">
        <v>1000</v>
      </c>
      <c r="H8" s="0" t="n">
        <v>2.25</v>
      </c>
    </row>
    <row r="9" customFormat="false" ht="12.8" hidden="false" customHeight="false" outlineLevel="0" collapsed="false">
      <c r="G9" s="0" t="n">
        <v>2000</v>
      </c>
      <c r="H9" s="0" t="n">
        <v>3</v>
      </c>
    </row>
    <row r="10" customFormat="false" ht="12.8" hidden="false" customHeight="false" outlineLevel="0" collapsed="false">
      <c r="G10" s="0" t="n">
        <v>5000</v>
      </c>
      <c r="H10" s="0" t="n">
        <v>5</v>
      </c>
    </row>
    <row r="11" customFormat="false" ht="12.8" hidden="false" customHeight="false" outlineLevel="0" collapsed="false">
      <c r="C11" s="0" t="s">
        <v>57</v>
      </c>
      <c r="D11" s="0" t="s">
        <v>58</v>
      </c>
      <c r="G11" s="0" t="n">
        <v>10000</v>
      </c>
      <c r="H11" s="0" t="n">
        <v>8</v>
      </c>
    </row>
    <row r="12" customFormat="false" ht="12.8" hidden="false" customHeight="false" outlineLevel="0" collapsed="false">
      <c r="B12" s="0" t="n">
        <v>1</v>
      </c>
      <c r="C12" s="0" t="n">
        <v>18</v>
      </c>
      <c r="D12" s="0" t="n">
        <v>38</v>
      </c>
    </row>
    <row r="13" customFormat="false" ht="12.8" hidden="false" customHeight="false" outlineLevel="0" collapsed="false">
      <c r="B13" s="0" t="n">
        <v>2</v>
      </c>
      <c r="C13" s="0" t="n">
        <v>9.2</v>
      </c>
      <c r="D13" s="0" t="n">
        <v>19.5</v>
      </c>
    </row>
    <row r="14" customFormat="false" ht="12.8" hidden="false" customHeight="false" outlineLevel="0" collapsed="false">
      <c r="B14" s="0" t="n">
        <v>5</v>
      </c>
      <c r="C14" s="0" t="n">
        <v>3.8</v>
      </c>
      <c r="D14" s="0" t="n">
        <v>7.8</v>
      </c>
    </row>
    <row r="15" customFormat="false" ht="12.8" hidden="false" customHeight="false" outlineLevel="0" collapsed="false">
      <c r="B15" s="0" t="n">
        <v>10</v>
      </c>
      <c r="C15" s="0" t="n">
        <v>2.2</v>
      </c>
      <c r="D15" s="0" t="n">
        <v>4.5</v>
      </c>
    </row>
    <row r="16" customFormat="false" ht="12.8" hidden="false" customHeight="false" outlineLevel="0" collapsed="false">
      <c r="B16" s="0" t="n">
        <v>20</v>
      </c>
      <c r="C16" s="0" t="n">
        <v>1.4</v>
      </c>
      <c r="D16" s="0" t="n">
        <v>3</v>
      </c>
    </row>
    <row r="17" customFormat="false" ht="12.8" hidden="false" customHeight="false" outlineLevel="0" collapsed="false">
      <c r="B17" s="0" t="n">
        <v>50</v>
      </c>
      <c r="C17" s="0" t="n">
        <v>1.05</v>
      </c>
      <c r="D17" s="0" t="n">
        <v>2</v>
      </c>
    </row>
    <row r="18" customFormat="false" ht="12.8" hidden="false" customHeight="false" outlineLevel="0" collapsed="false">
      <c r="B18" s="0" t="n">
        <v>70</v>
      </c>
      <c r="C18" s="0" t="n">
        <v>1</v>
      </c>
    </row>
    <row r="19" customFormat="false" ht="12.8" hidden="false" customHeight="false" outlineLevel="0" collapsed="false">
      <c r="B19" s="0" t="n">
        <v>100</v>
      </c>
      <c r="D19" s="0" t="n">
        <v>1.6</v>
      </c>
    </row>
    <row r="20" customFormat="false" ht="12.8" hidden="false" customHeight="false" outlineLevel="0" collapsed="false">
      <c r="B20" s="0" t="n">
        <v>200</v>
      </c>
      <c r="D20" s="0" t="n">
        <v>1.3</v>
      </c>
    </row>
    <row r="21" customFormat="false" ht="12.8" hidden="false" customHeight="false" outlineLevel="0" collapsed="false">
      <c r="B21" s="0" t="n">
        <v>500</v>
      </c>
      <c r="D21" s="0" t="n">
        <v>1.1</v>
      </c>
    </row>
    <row r="22" customFormat="false" ht="12.8" hidden="false" customHeight="false" outlineLevel="0" collapsed="false">
      <c r="B22" s="0" t="n">
        <v>1000</v>
      </c>
      <c r="D22" s="0" t="n">
        <v>1</v>
      </c>
    </row>
  </sheetData>
  <sheetProtection sheet="true" password="c80a" objects="true" scenarios="true"/>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277</TotalTime>
  <Application>LibreOffice/7.1.6.2$Windows_X86_64 LibreOffice_project/0e133318fcee89abacd6a7d077e292f1145735c3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2019-06-17T20:05:47Z</dcterms:created>
  <dc:creator/>
  <dc:description/>
  <dc:language>en-US</dc:language>
  <cp:lastModifiedBy/>
  <dcterms:modified xsi:type="dcterms:W3CDTF">2022-01-05T20:35:37Z</dcterms:modified>
  <cp:revision>45</cp:revision>
  <dc:subject/>
  <dc:title/>
</cp:coreProperties>
</file>

<file path=docProps/custom.xml><?xml version="1.0" encoding="utf-8"?>
<Properties xmlns="http://schemas.openxmlformats.org/officeDocument/2006/custom-properties" xmlns:vt="http://schemas.openxmlformats.org/officeDocument/2006/docPropsVTypes"/>
</file>