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I units" sheetId="1" state="visible" r:id="rId2"/>
    <sheet name="Imperial Units" sheetId="2" state="visible" r:id="rId3"/>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<sst xmlns="http://schemas.openxmlformats.org/spreadsheetml/2006/main" count="53" uniqueCount="27">
  <si>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</si>
  <si>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</si>
  <si>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Steam loss in steam traps</t>
  </si>
  <si>
    <t xml:space="preserve">To modify</t>
  </si>
  <si>
    <t xml:space="preserve">Calculated</t>
  </si>
  <si>
    <t xml:space="preserve">This calculation sheet is allowing to estimate the loss of steam through steam traps that have failed open</t>
  </si>
  <si>
    <t xml:space="preserve">Intermediary calculations</t>
  </si>
  <si>
    <t xml:space="preserve">Data input</t>
  </si>
  <si>
    <t xml:space="preserve">Steam pressure</t>
  </si>
  <si>
    <t xml:space="preserve">bar abs</t>
  </si>
  <si>
    <t xml:space="preserve">kPa abs</t>
  </si>
  <si>
    <t xml:space="preserve">Steam trap discharge pressure</t>
  </si>
  <si>
    <t xml:space="preserve">Steam trap orifice diameter</t>
  </si>
  <si>
    <t xml:space="preserve">mm</t>
  </si>
  <si>
    <t xml:space="preserve">cm</t>
  </si>
  <si>
    <t xml:space="preserve">Calculation of steam loss through the steam trap</t>
  </si>
  <si>
    <t xml:space="preserve">Calculation case based on pressures</t>
  </si>
  <si>
    <t xml:space="preserve">Steam loss at 100% open</t>
  </si>
  <si>
    <t xml:space="preserve">kg/h</t>
  </si>
  <si>
    <t xml:space="preserve">Correction factor</t>
  </si>
  <si>
    <t xml:space="preserve">Steam loss estimated if the steam trap fails</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</si>
  <si>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</si>
  <si>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</si>
  <si>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</si>
  <si>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</si>
  <si>
    <t xml:space="preserve">in</t>
  </si>
  <si>
    <t xml:space="preserve">lb/h</t>
  </si>
</sst>
</file>

<file path=xl/styles.xml><?xml version="1.0" encoding="utf-8"?>
<styleSheet xmlns="http://schemas.openxmlformats.org/spreadsheetml/2006/main">
  <numFmts count="2">
    <numFmt numFmtId="164" formatCode="General"/>
    <numFmt numFmtId="165" formatCode="General"/>
  </numFmts>
  <fonts count="13">
    <font>
      <sz val="10"/>
      <name val="Arial"/>
      <family val="2"/>
      <charset val="134"/>
    </font>
    <font>
      <sz val="10"/>
      <name val="Arial"/>
      <family val="0"/>
    </font>
    <font>
      <sz val="10"/>
      <name val="Arial"/>
      <family val="0"/>
    </font>
    <font>
      <sz val="10"/>
      <name val="Arial"/>
      <family val="0"/>
    </font>
    <font>
      <sz val="10"/>
      <name val="Arial"/>
      <family val="2"/>
      <charset val="1"/>
    </font>
    <font>
      <b val="true"/>
      <sz val="10"/>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34"/>
    </font>
    <font>
      <sz val="11"/>
      <name val="Calibri"/>
      <family val="2"/>
      <charset val="1"/>
    </font>
    <font>
      <sz val="10"/>
      <color rgb="FF0000FF"/>
      <name val="Arial"/>
      <family val="2"/>
      <charset val="1"/>
    </font>
    <font>
      <sz val="10"/>
      <name val="Times New Roman"/>
      <family val="1"/>
      <charset val="1"/>
    </font>
    <font>
      <i val="true"/>
      <sz val="7"/>
      <name val="Times New Roman"/>
      <family val="1"/>
      <charset val="1"/>
    </font>
  </fonts>
  <fills count="7">
    <fill>
      <patternFill patternType="none"/>
    </fill>
    <fill>
      <patternFill patternType="gray125"/>
    </fill>
    <fill>
      <patternFill patternType="solid">
        <fgColor rgb="FFED1C24"/>
        <bgColor rgb="FFF10D0C"/>
      </patternFill>
    </fill>
    <fill>
      <patternFill patternType="solid">
        <fgColor rgb="FFEBF1DE"/>
        <bgColor rgb="FFFFFFFF"/>
      </patternFill>
    </fill>
    <fill>
      <patternFill patternType="solid">
        <fgColor rgb="FFFCD5B5"/>
        <bgColor rgb="FFEBF1DE"/>
      </patternFill>
    </fill>
    <fill>
      <patternFill patternType="solid">
        <fgColor rgb="FF999999"/>
        <bgColor rgb="FF808080"/>
      </patternFill>
    </fill>
    <fill>
      <patternFill patternType="solid">
        <fgColor rgb="FFF10D0C"/>
        <bgColor rgb="FFFF0000"/>
      </patternFill>
    </fill>
  </fills>
  <borders count="7">
    <border diagonalUp="false" diagonalDown="false">
      <left/>
      <right/>
      <top/>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true" hidden="false"/>
    </xf>
    <xf numFmtId="164" fontId="7" fillId="4"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bottom" textRotation="0" wrapText="false" indent="0" shrinkToFit="false"/>
      <protection locked="true" hidden="false"/>
    </xf>
    <xf numFmtId="164" fontId="0" fillId="0" borderId="2" xfId="0" applyFont="true" applyBorder="tru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false" hidden="false"/>
    </xf>
    <xf numFmtId="164" fontId="9" fillId="0" borderId="3" xfId="0" applyFont="true" applyBorder="true" applyAlignment="false" applyProtection="true">
      <alignment horizontal="general" vertical="bottom" textRotation="0" wrapText="false" indent="0" shrinkToFit="false"/>
      <protection locked="true" hidden="false"/>
    </xf>
    <xf numFmtId="164" fontId="0" fillId="0" borderId="4" xfId="0" applyFont="false" applyBorder="true" applyAlignment="false" applyProtection="true">
      <alignment horizontal="general" vertical="bottom" textRotation="0" wrapText="false" indent="0" shrinkToFit="false"/>
      <protection locked="true" hidden="false"/>
    </xf>
    <xf numFmtId="165" fontId="7" fillId="4" borderId="5" xfId="0" applyFont="true" applyBorder="true" applyAlignment="false" applyProtection="true">
      <alignment horizontal="general" vertical="bottom" textRotation="0" wrapText="false" indent="0" shrinkToFit="false"/>
      <protection locked="true" hidden="false"/>
    </xf>
    <xf numFmtId="164" fontId="9" fillId="0" borderId="6"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4" fontId="6" fillId="5" borderId="0" xfId="0" applyFont="true" applyBorder="false" applyAlignment="false" applyProtection="true">
      <alignment horizontal="general"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true" indent="0" shrinkToFit="false"/>
      <protection locked="true" hidden="false"/>
    </xf>
    <xf numFmtId="164" fontId="4" fillId="6" borderId="0" xfId="0" applyFont="true" applyBorder="false" applyAlignment="false" applyProtection="true">
      <alignment horizontal="general" vertical="bottom" textRotation="0" wrapText="false" indent="0" shrinkToFit="false"/>
      <protection locked="true" hidden="false"/>
    </xf>
    <xf numFmtId="164" fontId="0" fillId="6" borderId="0" xfId="0" applyFont="false" applyBorder="false" applyAlignment="fals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99999"/>
      <rgbColor rgb="FF003366"/>
      <rgbColor rgb="FF339966"/>
      <rgbColor rgb="FF003300"/>
      <rgbColor rgb="FF333300"/>
      <rgbColor rgb="FFED1C24"/>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
</Relationships>
</file>

<file path=xl/worksheets/_rels/sheet2.xml.rels><?xml version="1.0" encoding="UTF-8"?>
<Relationships xmlns="http://schemas.openxmlformats.org/package/2006/relationships"><Relationship Id="rId1" Type="http://schemas.openxmlformats.org/officeDocument/2006/relationships/hyperlink" Target="mailto:admin@powderprocess.net"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31"/>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C13" activeCellId="0" sqref="C13"/>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42.09"/>
    <col collapsed="false" customWidth="false" hidden="false" outlineLevel="0" max="3" min="3" style="1" width="11.52"/>
    <col collapsed="false" customWidth="true" hidden="false" outlineLevel="0" max="4" min="4" style="1" width="14.93"/>
    <col collapsed="false" customWidth="true" hidden="false" outlineLevel="0" max="5" min="5" style="1" width="23.01"/>
    <col collapsed="false" customWidth="false" hidden="false" outlineLevel="0" max="1024" min="6" style="1" width="11.52"/>
  </cols>
  <sheetData>
    <row r="1" customFormat="false" ht="12.8" hidden="false" customHeight="false" outlineLevel="0" collapsed="false">
      <c r="A1" s="2" t="s">
        <v>0</v>
      </c>
      <c r="B1" s="2"/>
      <c r="C1" s="2"/>
      <c r="D1" s="2"/>
      <c r="E1" s="2"/>
      <c r="F1" s="2"/>
      <c r="G1" s="2"/>
      <c r="H1" s="2"/>
      <c r="I1" s="2"/>
      <c r="J1" s="2"/>
      <c r="K1" s="2"/>
      <c r="L1" s="2"/>
    </row>
    <row r="2" customFormat="false" ht="12.8" hidden="false" customHeight="false" outlineLevel="0" collapsed="false">
      <c r="A2" s="2" t="s">
        <v>1</v>
      </c>
      <c r="B2" s="2"/>
      <c r="C2" s="2"/>
      <c r="D2" s="2"/>
      <c r="E2" s="2"/>
      <c r="F2" s="2"/>
      <c r="G2" s="2"/>
      <c r="H2" s="2"/>
      <c r="I2" s="2"/>
      <c r="J2" s="2"/>
      <c r="K2" s="2"/>
      <c r="L2" s="2"/>
    </row>
    <row r="4" customFormat="false" ht="13.8" hidden="false" customHeight="false" outlineLevel="0" collapsed="false">
      <c r="A4" s="3" t="s">
        <v>2</v>
      </c>
      <c r="C4" s="4" t="s">
        <v>3</v>
      </c>
      <c r="D4" s="5" t="s">
        <v>4</v>
      </c>
    </row>
    <row r="5" customFormat="false" ht="13.8" hidden="false" customHeight="false" outlineLevel="0" collapsed="false">
      <c r="A5" s="3"/>
      <c r="C5" s="6"/>
      <c r="D5" s="7"/>
    </row>
    <row r="6" customFormat="false" ht="13.8" hidden="false" customHeight="false" outlineLevel="0" collapsed="false">
      <c r="A6" s="3" t="s">
        <v>5</v>
      </c>
      <c r="C6" s="6"/>
      <c r="D6" s="7"/>
    </row>
    <row r="7" customFormat="false" ht="13.8" hidden="false" customHeight="false" outlineLevel="0" collapsed="false">
      <c r="A7" s="3"/>
      <c r="C7" s="6"/>
      <c r="D7" s="7"/>
      <c r="F7" s="1" t="s">
        <v>6</v>
      </c>
    </row>
    <row r="8" customFormat="false" ht="12.8" hidden="false" customHeight="false" outlineLevel="0" collapsed="false">
      <c r="A8" s="3"/>
      <c r="B8" s="8" t="s">
        <v>7</v>
      </c>
      <c r="C8" s="8"/>
      <c r="D8" s="8"/>
      <c r="F8" s="1" t="n">
        <f aca="false">0.413*C10*C14^2</f>
        <v>61.95</v>
      </c>
    </row>
    <row r="9" customFormat="false" ht="13.8" hidden="false" customHeight="false" outlineLevel="0" collapsed="false">
      <c r="A9" s="3"/>
      <c r="B9" s="9" t="s">
        <v>8</v>
      </c>
      <c r="C9" s="10" t="n">
        <v>6</v>
      </c>
      <c r="D9" s="11" t="s">
        <v>9</v>
      </c>
      <c r="F9" s="1" t="n">
        <f aca="false">0.576*C14^2*((C10-(C10-C12))*(C10-C12))^0.5</f>
        <v>40.7293505963451</v>
      </c>
    </row>
    <row r="10" customFormat="false" ht="13.8" hidden="false" customHeight="false" outlineLevel="0" collapsed="false">
      <c r="A10" s="3"/>
      <c r="B10" s="9"/>
      <c r="C10" s="5" t="n">
        <f aca="false">C9*100000/1000</f>
        <v>600</v>
      </c>
      <c r="D10" s="11" t="s">
        <v>10</v>
      </c>
    </row>
    <row r="11" customFormat="false" ht="13.8" hidden="false" customHeight="false" outlineLevel="0" collapsed="false">
      <c r="A11" s="3"/>
      <c r="B11" s="9" t="s">
        <v>11</v>
      </c>
      <c r="C11" s="10" t="n">
        <v>2</v>
      </c>
      <c r="D11" s="11" t="s">
        <v>9</v>
      </c>
    </row>
    <row r="12" customFormat="false" ht="13.8" hidden="false" customHeight="false" outlineLevel="0" collapsed="false">
      <c r="A12" s="3"/>
      <c r="B12" s="9"/>
      <c r="C12" s="5" t="n">
        <f aca="false">C11*100000/1000</f>
        <v>200</v>
      </c>
      <c r="D12" s="11" t="s">
        <v>10</v>
      </c>
    </row>
    <row r="13" customFormat="false" ht="13.8" hidden="false" customHeight="false" outlineLevel="0" collapsed="false">
      <c r="A13" s="3"/>
      <c r="B13" s="9" t="s">
        <v>12</v>
      </c>
      <c r="C13" s="10" t="n">
        <v>5</v>
      </c>
      <c r="D13" s="11" t="s">
        <v>13</v>
      </c>
    </row>
    <row r="14" customFormat="false" ht="13.8" hidden="false" customHeight="false" outlineLevel="0" collapsed="false">
      <c r="A14" s="3"/>
      <c r="B14" s="12"/>
      <c r="C14" s="13" t="n">
        <f aca="false">C13/10</f>
        <v>0.5</v>
      </c>
      <c r="D14" s="14" t="s">
        <v>14</v>
      </c>
    </row>
    <row r="15" customFormat="false" ht="13.8" hidden="false" customHeight="false" outlineLevel="0" collapsed="false">
      <c r="A15" s="3"/>
      <c r="C15" s="6"/>
      <c r="D15" s="15"/>
    </row>
    <row r="16" customFormat="false" ht="12.8" hidden="false" customHeight="false" outlineLevel="0" collapsed="false">
      <c r="A16" s="3"/>
      <c r="B16" s="16" t="s">
        <v>15</v>
      </c>
      <c r="C16" s="16"/>
      <c r="D16" s="16"/>
    </row>
    <row r="17" customFormat="false" ht="13.8" hidden="false" customHeight="false" outlineLevel="0" collapsed="false">
      <c r="A17" s="3"/>
      <c r="B17" s="9" t="s">
        <v>16</v>
      </c>
      <c r="C17" s="5" t="str">
        <f aca="false">IF(C12&lt;C10*0.58,"&lt;58%","&gt;58"%)</f>
        <v>&lt;58%</v>
      </c>
      <c r="D17" s="11"/>
    </row>
    <row r="18" customFormat="false" ht="13.8" hidden="false" customHeight="false" outlineLevel="0" collapsed="false">
      <c r="A18" s="3"/>
      <c r="B18" s="9" t="s">
        <v>17</v>
      </c>
      <c r="C18" s="5" t="n">
        <f aca="false">IF(C17="&lt;58%",F8,F9)</f>
        <v>61.95</v>
      </c>
      <c r="D18" s="11" t="s">
        <v>18</v>
      </c>
    </row>
    <row r="19" customFormat="false" ht="13.8" hidden="false" customHeight="false" outlineLevel="0" collapsed="false">
      <c r="A19" s="3"/>
      <c r="B19" s="9" t="s">
        <v>19</v>
      </c>
      <c r="C19" s="17" t="n">
        <v>0.67</v>
      </c>
      <c r="D19" s="11"/>
    </row>
    <row r="20" customFormat="false" ht="13.8" hidden="false" customHeight="false" outlineLevel="0" collapsed="false">
      <c r="A20" s="3"/>
      <c r="B20" s="12" t="s">
        <v>20</v>
      </c>
      <c r="C20" s="13" t="n">
        <f aca="false">C19*C18</f>
        <v>41.5065</v>
      </c>
      <c r="D20" s="14" t="s">
        <v>18</v>
      </c>
    </row>
    <row r="21" customFormat="false" ht="13.8" hidden="false" customHeight="false" outlineLevel="0" collapsed="false">
      <c r="A21" s="3"/>
      <c r="C21" s="6"/>
      <c r="D21" s="15"/>
    </row>
    <row r="22" customFormat="false" ht="13.8" hidden="false" customHeight="false" outlineLevel="0" collapsed="false">
      <c r="A22" s="3"/>
      <c r="C22" s="6"/>
      <c r="D22" s="15"/>
    </row>
    <row r="23" customFormat="false" ht="13.8" hidden="false" customHeight="false" outlineLevel="0" collapsed="false">
      <c r="A23" s="3"/>
      <c r="C23" s="6"/>
      <c r="D23" s="15"/>
    </row>
    <row r="24" customFormat="false" ht="13.8" hidden="false" customHeight="false" outlineLevel="0" collapsed="false">
      <c r="A24" s="3"/>
      <c r="C24" s="6"/>
      <c r="D24" s="7"/>
    </row>
    <row r="25" customFormat="false" ht="12.8" hidden="false" customHeight="false" outlineLevel="0" collapsed="false">
      <c r="B25" s="18" t="s">
        <v>21</v>
      </c>
    </row>
    <row r="27" customFormat="false" ht="12.8" hidden="false" customHeight="false" outlineLevel="0" collapsed="false">
      <c r="B27" s="19" t="s">
        <v>22</v>
      </c>
    </row>
    <row r="29" customFormat="false" ht="16.85" hidden="false" customHeight="true" outlineLevel="0" collapsed="false">
      <c r="B29" s="20" t="s">
        <v>23</v>
      </c>
      <c r="C29" s="20"/>
      <c r="D29" s="20"/>
      <c r="E29" s="20"/>
      <c r="F29" s="20"/>
      <c r="G29" s="20"/>
      <c r="H29" s="20"/>
      <c r="I29" s="20"/>
      <c r="J29" s="20"/>
    </row>
    <row r="31" s="22" customFormat="true" ht="12.8" hidden="false" customHeight="false" outlineLevel="0" collapsed="false">
      <c r="A31" s="21" t="s">
        <v>24</v>
      </c>
    </row>
  </sheetData>
  <sheetProtection sheet="true" password="c80a" objects="true" scenarios="true"/>
  <mergeCells count="3">
    <mergeCell ref="B8:D8"/>
    <mergeCell ref="B16:D16"/>
    <mergeCell ref="B29:J29"/>
  </mergeCells>
  <hyperlinks>
    <hyperlink ref="B25"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2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9" activeCellId="0" sqref="C9"/>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42.09"/>
    <col collapsed="false" customWidth="false" hidden="false" outlineLevel="0" max="3" min="3" style="1" width="11.52"/>
    <col collapsed="false" customWidth="true" hidden="false" outlineLevel="0" max="4" min="4" style="1" width="14.93"/>
    <col collapsed="false" customWidth="true" hidden="false" outlineLevel="0" max="5" min="5" style="1" width="23.01"/>
    <col collapsed="false" customWidth="false" hidden="false" outlineLevel="0" max="1024" min="6" style="1" width="11.52"/>
  </cols>
  <sheetData>
    <row r="1" customFormat="false" ht="12.8" hidden="false" customHeight="false" outlineLevel="0" collapsed="false">
      <c r="A1" s="2" t="s">
        <v>0</v>
      </c>
      <c r="B1" s="2"/>
      <c r="C1" s="2"/>
      <c r="D1" s="2"/>
      <c r="E1" s="2"/>
      <c r="F1" s="2"/>
      <c r="G1" s="2"/>
      <c r="H1" s="2"/>
      <c r="I1" s="2"/>
      <c r="J1" s="2"/>
      <c r="K1" s="2"/>
      <c r="L1" s="2"/>
    </row>
    <row r="2" customFormat="false" ht="12.8" hidden="false" customHeight="false" outlineLevel="0" collapsed="false">
      <c r="A2" s="2" t="s">
        <v>1</v>
      </c>
      <c r="B2" s="2"/>
      <c r="C2" s="2"/>
      <c r="D2" s="2"/>
      <c r="E2" s="2"/>
      <c r="F2" s="2"/>
      <c r="G2" s="2"/>
      <c r="H2" s="2"/>
      <c r="I2" s="2"/>
      <c r="J2" s="2"/>
      <c r="K2" s="2"/>
      <c r="L2" s="2"/>
    </row>
    <row r="4" customFormat="false" ht="13.8" hidden="false" customHeight="false" outlineLevel="0" collapsed="false">
      <c r="A4" s="3" t="s">
        <v>2</v>
      </c>
      <c r="C4" s="4" t="s">
        <v>3</v>
      </c>
      <c r="D4" s="5" t="s">
        <v>4</v>
      </c>
    </row>
    <row r="5" customFormat="false" ht="13.8" hidden="false" customHeight="false" outlineLevel="0" collapsed="false">
      <c r="A5" s="3"/>
      <c r="C5" s="6"/>
      <c r="D5" s="7"/>
    </row>
    <row r="6" customFormat="false" ht="13.8" hidden="false" customHeight="false" outlineLevel="0" collapsed="false">
      <c r="A6" s="3" t="s">
        <v>5</v>
      </c>
      <c r="C6" s="6"/>
      <c r="D6" s="7"/>
    </row>
    <row r="7" customFormat="false" ht="13.8" hidden="false" customHeight="false" outlineLevel="0" collapsed="false">
      <c r="A7" s="3"/>
      <c r="C7" s="6"/>
      <c r="D7" s="7"/>
      <c r="F7" s="1" t="s">
        <v>6</v>
      </c>
    </row>
    <row r="8" customFormat="false" ht="12.8" hidden="false" customHeight="false" outlineLevel="0" collapsed="false">
      <c r="A8" s="3"/>
      <c r="B8" s="8" t="s">
        <v>7</v>
      </c>
      <c r="C8" s="8"/>
      <c r="D8" s="8"/>
      <c r="F8" s="1" t="n">
        <f aca="false">40.4*C9*C11^2</f>
        <v>142.5312</v>
      </c>
    </row>
    <row r="9" customFormat="false" ht="13.8" hidden="false" customHeight="false" outlineLevel="0" collapsed="false">
      <c r="A9" s="3"/>
      <c r="B9" s="9" t="s">
        <v>8</v>
      </c>
      <c r="C9" s="10" t="n">
        <f aca="false">6*14.7</f>
        <v>88.2</v>
      </c>
      <c r="D9" s="11" t="s">
        <v>9</v>
      </c>
      <c r="F9" s="1" t="n">
        <f aca="false">56.3*C11^2*((C9-(C9-C10))*(C9-C10)^0.5)</f>
        <v>507.696745714873</v>
      </c>
    </row>
    <row r="10" customFormat="false" ht="13.8" hidden="false" customHeight="false" outlineLevel="0" collapsed="false">
      <c r="A10" s="3"/>
      <c r="B10" s="9" t="s">
        <v>11</v>
      </c>
      <c r="C10" s="10" t="n">
        <f aca="false">2*14.7</f>
        <v>29.4</v>
      </c>
      <c r="D10" s="11" t="s">
        <v>9</v>
      </c>
    </row>
    <row r="11" customFormat="false" ht="13.8" hidden="false" customHeight="false" outlineLevel="0" collapsed="false">
      <c r="A11" s="3"/>
      <c r="B11" s="9" t="s">
        <v>12</v>
      </c>
      <c r="C11" s="10" t="n">
        <v>0.2</v>
      </c>
      <c r="D11" s="11" t="s">
        <v>25</v>
      </c>
    </row>
    <row r="12" customFormat="false" ht="13.8" hidden="false" customHeight="false" outlineLevel="0" collapsed="false">
      <c r="A12" s="3"/>
      <c r="C12" s="6"/>
      <c r="D12" s="15"/>
    </row>
    <row r="13" customFormat="false" ht="12.8" hidden="false" customHeight="false" outlineLevel="0" collapsed="false">
      <c r="A13" s="3"/>
      <c r="B13" s="16" t="s">
        <v>15</v>
      </c>
      <c r="C13" s="16"/>
      <c r="D13" s="16"/>
    </row>
    <row r="14" customFormat="false" ht="13.8" hidden="false" customHeight="false" outlineLevel="0" collapsed="false">
      <c r="A14" s="3"/>
      <c r="B14" s="9" t="s">
        <v>16</v>
      </c>
      <c r="C14" s="5" t="str">
        <f aca="false">IF(C10&lt;C9*0.58,"&lt;58%","&gt;58"%)</f>
        <v>&lt;58%</v>
      </c>
      <c r="D14" s="11"/>
    </row>
    <row r="15" customFormat="false" ht="13.8" hidden="false" customHeight="false" outlineLevel="0" collapsed="false">
      <c r="A15" s="3"/>
      <c r="B15" s="9" t="s">
        <v>17</v>
      </c>
      <c r="C15" s="5" t="n">
        <f aca="false">IF(C14="&lt;58%",F8,F9)</f>
        <v>142.5312</v>
      </c>
      <c r="D15" s="11" t="s">
        <v>26</v>
      </c>
    </row>
    <row r="16" customFormat="false" ht="13.8" hidden="false" customHeight="false" outlineLevel="0" collapsed="false">
      <c r="A16" s="3"/>
      <c r="B16" s="9" t="s">
        <v>19</v>
      </c>
      <c r="C16" s="17" t="n">
        <v>0.67</v>
      </c>
      <c r="D16" s="11"/>
    </row>
    <row r="17" customFormat="false" ht="13.8" hidden="false" customHeight="false" outlineLevel="0" collapsed="false">
      <c r="A17" s="3"/>
      <c r="B17" s="12" t="s">
        <v>20</v>
      </c>
      <c r="C17" s="13" t="n">
        <f aca="false">C16*C15</f>
        <v>95.495904</v>
      </c>
      <c r="D17" s="14" t="s">
        <v>26</v>
      </c>
    </row>
    <row r="18" customFormat="false" ht="13.8" hidden="false" customHeight="false" outlineLevel="0" collapsed="false">
      <c r="A18" s="3"/>
      <c r="C18" s="6"/>
      <c r="D18" s="15"/>
    </row>
    <row r="19" customFormat="false" ht="13.8" hidden="false" customHeight="false" outlineLevel="0" collapsed="false">
      <c r="A19" s="3"/>
      <c r="C19" s="6"/>
      <c r="D19" s="15"/>
    </row>
    <row r="20" customFormat="false" ht="13.8" hidden="false" customHeight="false" outlineLevel="0" collapsed="false">
      <c r="A20" s="3"/>
      <c r="C20" s="6"/>
      <c r="D20" s="15"/>
    </row>
    <row r="21" customFormat="false" ht="13.8" hidden="false" customHeight="false" outlineLevel="0" collapsed="false">
      <c r="A21" s="3"/>
      <c r="C21" s="6"/>
      <c r="D21" s="7"/>
    </row>
    <row r="22" customFormat="false" ht="12.8" hidden="false" customHeight="false" outlineLevel="0" collapsed="false">
      <c r="B22" s="18" t="s">
        <v>21</v>
      </c>
    </row>
    <row r="24" customFormat="false" ht="12.8" hidden="false" customHeight="false" outlineLevel="0" collapsed="false">
      <c r="B24" s="19" t="s">
        <v>22</v>
      </c>
    </row>
    <row r="26" customFormat="false" ht="16.85" hidden="false" customHeight="true" outlineLevel="0" collapsed="false">
      <c r="B26" s="20" t="s">
        <v>23</v>
      </c>
      <c r="C26" s="20"/>
      <c r="D26" s="20"/>
      <c r="E26" s="20"/>
      <c r="F26" s="20"/>
      <c r="G26" s="20"/>
      <c r="H26" s="20"/>
      <c r="I26" s="20"/>
      <c r="J26" s="20"/>
    </row>
    <row r="28" s="22" customFormat="true" ht="12.8" hidden="false" customHeight="false" outlineLevel="0" collapsed="false">
      <c r="A28" s="21" t="s">
        <v>24</v>
      </c>
    </row>
  </sheetData>
  <sheetProtection sheet="true" password="c80a" objects="true" scenarios="true"/>
  <mergeCells count="3">
    <mergeCell ref="B8:D8"/>
    <mergeCell ref="B13:D13"/>
    <mergeCell ref="B26:J26"/>
  </mergeCells>
  <hyperlinks>
    <hyperlink ref="B22"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292</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2020-02-22T11:25:24Z</dcterms:created>
  <dc:creator/>
  <dc:description/>
  <dc:language>en-SG</dc:language>
  <cp:lastModifiedBy/>
  <dcterms:modified xsi:type="dcterms:W3CDTF">2023-12-30T13:08:31Z</dcterms:modified>
  <cp:revision>45</cp:revision>
  <dc:subject/>
  <dc:title/>
</cp:coreProperties>
</file>

<file path=docProps/custom.xml><?xml version="1.0" encoding="utf-8"?>
<Properties xmlns="http://schemas.openxmlformats.org/officeDocument/2006/custom-properties" xmlns:vt="http://schemas.openxmlformats.org/officeDocument/2006/docPropsVTypes"/>
</file>