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5.jpeg" ContentType="image/jpeg"/>
  <Override PartName="/xl/media/image16.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<sst xmlns="http://schemas.openxmlformats.org/spreadsheetml/2006/main" count="38" uniqueCount="31">
  <si>
    <t xml:space="preserve">FOR EDUCATIONAL PURPOSE ONLY – DO NOT USE THIS METHOD FOR DETAIL DESIGN – ALWAYS CONSULT A REPUTABLE SUPPLIER FOR DETAIL DESIGN</t>
  </si>
  <si>
    <t xml:space="preserve">Spherical Tank volume calculator</t>
  </si>
  <si>
    <t xml:space="preserve">To modify</t>
  </si>
  <si>
    <t xml:space="preserve">Calculated</t>
  </si>
  <si>
    <t xml:space="preserve">Tank dimensions</t>
  </si>
  <si>
    <t xml:space="preserve">Spherical tank inside radius</t>
  </si>
  <si>
    <t xml:space="preserve">R</t>
  </si>
  <si>
    <t xml:space="preserve">m</t>
  </si>
  <si>
    <t xml:space="preserve">Actual Height of liquid</t>
  </si>
  <si>
    <t xml:space="preserve">h</t>
  </si>
  <si>
    <t xml:space="preserve">Step 1 : Calculate angle alpha</t>
  </si>
  <si>
    <t xml:space="preserve">Angle alpha</t>
  </si>
  <si>
    <t xml:space="preserve">alpha</t>
  </si>
  <si>
    <t xml:space="preserve">rad</t>
  </si>
  <si>
    <t xml:space="preserve">Step 2 : Calculate the length r1</t>
  </si>
  <si>
    <t xml:space="preserve">Radius of the surface of the liquid</t>
  </si>
  <si>
    <t xml:space="preserve">r1</t>
  </si>
  <si>
    <t xml:space="preserve">Step 3 : Calculate the spherical cap volume</t>
  </si>
  <si>
    <t xml:space="preserve">m3</t>
  </si>
  <si>
    <t xml:space="preserve">Spherical cap is at</t>
  </si>
  <si>
    <t xml:space="preserve">Spherical cap is</t>
  </si>
  <si>
    <t xml:space="preserve">Step 4 : Calculate the total Volume</t>
  </si>
  <si>
    <t xml:space="preserve">Spherical tank total volume</t>
  </si>
  <si>
    <t xml:space="preserve">V_sphere_total</t>
  </si>
  <si>
    <t xml:space="preserve">Step 5 : Partial volume at height h</t>
  </si>
  <si>
    <t xml:space="preserve">Spherical tank filled volume</t>
  </si>
  <si>
    <t xml:space="preserve">V_sphere_partial</t>
  </si>
  <si>
    <t xml:space="preserve">% of sphere full</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</si>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</sst>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0"/>
    <numFmt numFmtId="166" formatCode="0.00%"/>
  </numFmts>
  <fonts count="11">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6" fillId="4" borderId="2" xfId="0" applyFont="true" applyBorder="true" applyAlignment="false" applyProtection="false">
      <alignment horizontal="general" vertical="bottom" textRotation="0" wrapText="false" indent="0" shrinkToFit="false"/>
      <protection locked="true" hidden="false"/>
    </xf>
    <xf numFmtId="166" fontId="6" fillId="4" borderId="2"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5.jpeg"/><Relationship Id="rId2" Type="http://schemas.openxmlformats.org/officeDocument/2006/relationships/image" Target="../media/image1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735480</xdr:colOff>
      <xdr:row>5</xdr:row>
      <xdr:rowOff>119880</xdr:rowOff>
    </xdr:to>
    <xdr:pic>
      <xdr:nvPicPr>
        <xdr:cNvPr id="0" name="Image 2" descr=""/>
        <xdr:cNvPicPr/>
      </xdr:nvPicPr>
      <xdr:blipFill>
        <a:blip r:embed="rId1"/>
        <a:stretch/>
      </xdr:blipFill>
      <xdr:spPr>
        <a:xfrm>
          <a:off x="3053880" y="340560"/>
          <a:ext cx="6221160" cy="592200"/>
        </a:xfrm>
        <a:prstGeom prst="rect">
          <a:avLst/>
        </a:prstGeom>
        <a:ln w="0">
          <a:noFill/>
        </a:ln>
      </xdr:spPr>
    </xdr:pic>
    <xdr:clientData/>
  </xdr:twoCellAnchor>
  <xdr:twoCellAnchor editAs="oneCell">
    <xdr:from>
      <xdr:col>1</xdr:col>
      <xdr:colOff>212040</xdr:colOff>
      <xdr:row>13</xdr:row>
      <xdr:rowOff>106920</xdr:rowOff>
    </xdr:from>
    <xdr:to>
      <xdr:col>3</xdr:col>
      <xdr:colOff>1306800</xdr:colOff>
      <xdr:row>27</xdr:row>
      <xdr:rowOff>78480</xdr:rowOff>
    </xdr:to>
    <xdr:pic>
      <xdr:nvPicPr>
        <xdr:cNvPr id="1" name="Image 1" descr=""/>
        <xdr:cNvPicPr/>
      </xdr:nvPicPr>
      <xdr:blipFill>
        <a:blip r:embed="rId2"/>
        <a:stretch/>
      </xdr:blipFill>
      <xdr:spPr>
        <a:xfrm>
          <a:off x="1029960" y="2233080"/>
          <a:ext cx="4365000" cy="24840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H16" activeCellId="0" sqref="H16:H17"/>
    </sheetView>
  </sheetViews>
  <sheetFormatPr defaultColWidth="11.6054687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22.72"/>
    <col collapsed="false" customWidth="true" hidden="false" outlineLevel="0" max="5" min="5" style="0" width="4.31"/>
    <col collapsed="false" customWidth="true" hidden="false" outlineLevel="0" max="6" min="6" style="0" width="27.92"/>
    <col collapsed="false" customWidth="true" hidden="false" outlineLevel="0" max="7" min="7" style="0" width="8.14"/>
    <col collapsed="false" customWidth="true" hidden="false" outlineLevel="0" max="8" min="8" style="0" width="14.21"/>
    <col collapsed="false" customWidth="true" hidden="false" outlineLevel="0" max="9" min="9" style="0" width="4.31"/>
    <col collapsed="false" customWidth="true" hidden="false" outlineLevel="0" max="10" min="10" style="0" width="27.92"/>
    <col collapsed="false" customWidth="true" hidden="false" outlineLevel="0" max="11" min="11" style="0" width="8.14"/>
    <col collapsed="false" customWidth="true" hidden="false" outlineLevel="0" max="13" min="13" style="0" width="6.94"/>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5" customFormat="false" ht="12.8" hidden="false" customHeight="false" outlineLevel="0" collapsed="false">
      <c r="F15" s="7" t="s">
        <v>4</v>
      </c>
      <c r="G15" s="7"/>
      <c r="H15" s="7"/>
      <c r="I15" s="7"/>
    </row>
    <row r="16" customFormat="false" ht="13.8" hidden="false" customHeight="false" outlineLevel="0" collapsed="false">
      <c r="F16" s="8" t="s">
        <v>5</v>
      </c>
      <c r="G16" s="8" t="s">
        <v>6</v>
      </c>
      <c r="H16" s="9" t="n">
        <v>1</v>
      </c>
      <c r="I16" s="8" t="s">
        <v>7</v>
      </c>
    </row>
    <row r="17" customFormat="false" ht="13.8" hidden="false" customHeight="false" outlineLevel="0" collapsed="false">
      <c r="B17" s="10"/>
      <c r="F17" s="8" t="s">
        <v>8</v>
      </c>
      <c r="G17" s="8" t="s">
        <v>9</v>
      </c>
      <c r="H17" s="9" t="n">
        <v>0.9</v>
      </c>
      <c r="I17" s="8" t="s">
        <v>7</v>
      </c>
    </row>
    <row r="18" customFormat="false" ht="12.8" hidden="false" customHeight="false" outlineLevel="0" collapsed="false">
      <c r="B18" s="10"/>
      <c r="F18" s="11"/>
      <c r="G18" s="11"/>
      <c r="H18" s="11"/>
      <c r="I18" s="11"/>
    </row>
    <row r="19" customFormat="false" ht="12.8" hidden="false" customHeight="false" outlineLevel="0" collapsed="false">
      <c r="B19" s="10"/>
    </row>
    <row r="20" customFormat="false" ht="17.35" hidden="false" customHeight="false" outlineLevel="0" collapsed="false">
      <c r="F20" s="12" t="s">
        <v>10</v>
      </c>
    </row>
    <row r="21" customFormat="false" ht="13.8" hidden="false" customHeight="false" outlineLevel="0" collapsed="false">
      <c r="F21" s="8" t="s">
        <v>11</v>
      </c>
      <c r="G21" s="8" t="s">
        <v>12</v>
      </c>
      <c r="H21" s="13" t="n">
        <f aca="false">ACOS(1-H17/H16)</f>
        <v>1.47062890563334</v>
      </c>
      <c r="I21" s="8" t="s">
        <v>13</v>
      </c>
    </row>
    <row r="23" customFormat="false" ht="17.35" hidden="false" customHeight="false" outlineLevel="0" collapsed="false">
      <c r="F23" s="12" t="s">
        <v>14</v>
      </c>
    </row>
    <row r="24" customFormat="false" ht="13.8" hidden="false" customHeight="false" outlineLevel="0" collapsed="false">
      <c r="F24" s="8" t="s">
        <v>15</v>
      </c>
      <c r="G24" s="8" t="s">
        <v>16</v>
      </c>
      <c r="H24" s="13" t="n">
        <f aca="false">(H16-H17)*TAN(H21)</f>
        <v>0.99498743710662</v>
      </c>
      <c r="I24" s="8" t="s">
        <v>7</v>
      </c>
    </row>
    <row r="26" customFormat="false" ht="17.35" hidden="false" customHeight="false" outlineLevel="0" collapsed="false">
      <c r="F26" s="12" t="s">
        <v>17</v>
      </c>
    </row>
    <row r="27" customFormat="false" ht="13.8" hidden="false" customHeight="false" outlineLevel="0" collapsed="false">
      <c r="F27" s="8" t="s">
        <v>15</v>
      </c>
      <c r="G27" s="8" t="s">
        <v>16</v>
      </c>
      <c r="H27" s="13" t="n">
        <f aca="false">IF(H17&lt;H16,1/6*PI()*H17*(3*H24^2+H17^2),1/6*PI()*(2*H16-H17)*(3*H24^2+H17^2))</f>
        <v>1.78128303458541</v>
      </c>
      <c r="I27" s="8" t="s">
        <v>18</v>
      </c>
    </row>
    <row r="28" customFormat="false" ht="13.8" hidden="false" customHeight="false" outlineLevel="0" collapsed="false">
      <c r="F28" s="8" t="s">
        <v>19</v>
      </c>
      <c r="G28" s="8"/>
      <c r="H28" s="13" t="str">
        <f aca="false">IF(H17&lt;H16,"Bottom of tank","Top of tank")</f>
        <v>Bottom of tank</v>
      </c>
      <c r="I28" s="8"/>
    </row>
    <row r="29" customFormat="false" ht="13.8" hidden="false" customHeight="false" outlineLevel="0" collapsed="false">
      <c r="F29" s="8" t="s">
        <v>20</v>
      </c>
      <c r="G29" s="8"/>
      <c r="H29" s="13" t="str">
        <f aca="false">IF(H17&lt;H16,"Full","Empty")</f>
        <v>Full</v>
      </c>
      <c r="I29" s="8"/>
    </row>
    <row r="31" customFormat="false" ht="17.35" hidden="false" customHeight="false" outlineLevel="0" collapsed="false">
      <c r="F31" s="12" t="s">
        <v>21</v>
      </c>
    </row>
    <row r="32" customFormat="false" ht="13.8" hidden="false" customHeight="false" outlineLevel="0" collapsed="false">
      <c r="F32" s="8" t="s">
        <v>22</v>
      </c>
      <c r="G32" s="8" t="s">
        <v>23</v>
      </c>
      <c r="H32" s="13" t="n">
        <f aca="false">4/3*PI()*H16^3</f>
        <v>4.18879020478639</v>
      </c>
      <c r="I32" s="8" t="s">
        <v>18</v>
      </c>
    </row>
    <row r="34" customFormat="false" ht="17.35" hidden="false" customHeight="false" outlineLevel="0" collapsed="false">
      <c r="F34" s="12" t="s">
        <v>24</v>
      </c>
    </row>
    <row r="35" customFormat="false" ht="13.8" hidden="false" customHeight="false" outlineLevel="0" collapsed="false">
      <c r="F35" s="8" t="s">
        <v>25</v>
      </c>
      <c r="G35" s="8" t="s">
        <v>26</v>
      </c>
      <c r="H35" s="13" t="n">
        <f aca="false">IF(H17&lt;H16,1/6*PI()*H17*(3*H24^2+H17^2),IF(H17&gt;H16,H32-1/6*PI()*(2*H16-H17)*(3*H24^2+(2*H16-H17)^2),H32/2))</f>
        <v>1.78128303458541</v>
      </c>
      <c r="I35" s="8" t="s">
        <v>18</v>
      </c>
    </row>
    <row r="36" customFormat="false" ht="13.8" hidden="false" customHeight="false" outlineLevel="0" collapsed="false">
      <c r="F36" s="8" t="s">
        <v>27</v>
      </c>
      <c r="G36" s="8"/>
      <c r="H36" s="14" t="n">
        <f aca="false">H35/H32</f>
        <v>0.42525</v>
      </c>
      <c r="I36" s="8"/>
    </row>
    <row r="37" customFormat="false" ht="12.8" hidden="false" customHeight="false" outlineLevel="0" collapsed="false">
      <c r="F37" s="11"/>
      <c r="G37" s="11"/>
      <c r="H37" s="11"/>
      <c r="I37" s="11"/>
    </row>
    <row r="39" customFormat="false" ht="13.05" hidden="false" customHeight="false" outlineLevel="0" collapsed="false">
      <c r="B39" s="11" t="s">
        <v>28</v>
      </c>
      <c r="C39" s="11"/>
      <c r="D39" s="11"/>
      <c r="E39" s="11"/>
      <c r="F39" s="11"/>
      <c r="G39" s="11"/>
      <c r="H39" s="11"/>
      <c r="I39" s="11"/>
      <c r="J39" s="11"/>
    </row>
    <row r="40" customFormat="false" ht="12.8" hidden="false" customHeight="false" outlineLevel="0" collapsed="false">
      <c r="B40" s="11"/>
      <c r="C40" s="11"/>
      <c r="D40" s="11"/>
      <c r="E40" s="11"/>
      <c r="F40" s="11"/>
      <c r="G40" s="11"/>
      <c r="H40" s="11"/>
      <c r="I40" s="11"/>
      <c r="J40" s="11"/>
    </row>
    <row r="41" customFormat="false" ht="13.05" hidden="false" customHeight="false" outlineLevel="0" collapsed="false">
      <c r="B41" s="15" t="s">
        <v>29</v>
      </c>
      <c r="C41" s="11"/>
      <c r="D41" s="11"/>
      <c r="E41" s="11"/>
      <c r="F41" s="11"/>
      <c r="G41" s="11"/>
      <c r="H41" s="11"/>
      <c r="I41" s="11"/>
      <c r="J41" s="11"/>
    </row>
    <row r="42" customFormat="false" ht="12.8" hidden="false" customHeight="false" outlineLevel="0" collapsed="false">
      <c r="B42" s="11"/>
      <c r="C42" s="11"/>
      <c r="D42" s="11"/>
      <c r="E42" s="11"/>
      <c r="F42" s="11"/>
      <c r="G42" s="11"/>
      <c r="H42" s="11"/>
      <c r="I42" s="11"/>
      <c r="J42" s="11"/>
    </row>
    <row r="43" customFormat="false" ht="45.7" hidden="false" customHeight="true" outlineLevel="0" collapsed="false">
      <c r="B43" s="16" t="s">
        <v>30</v>
      </c>
      <c r="C43" s="16"/>
      <c r="D43" s="16"/>
      <c r="E43" s="16"/>
      <c r="F43" s="16"/>
      <c r="G43" s="16"/>
      <c r="H43" s="16"/>
      <c r="I43" s="16"/>
      <c r="J43" s="16"/>
    </row>
    <row r="45" s="2" customFormat="true" ht="12.8" hidden="false" customHeight="false" outlineLevel="0" collapsed="false">
      <c r="A45" s="1" t="s">
        <v>0</v>
      </c>
    </row>
  </sheetData>
  <sheetProtection sheet="true" password="c80a" objects="true" scenarios="true"/>
  <mergeCells count="4">
    <mergeCell ref="B3:J6"/>
    <mergeCell ref="B7:J10"/>
    <mergeCell ref="F15:I15"/>
    <mergeCell ref="B43:J43"/>
  </mergeCells>
  <hyperlinks>
    <hyperlink ref="B39" r:id="rId1" display="If you spot a mistake or wish to suggest an improvement, please contact : contact@myengineeringtools.com"/>
    <hyperlink ref="B41"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116</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2023-02-11T11:53:22Z</dcterms:modified>
  <cp:revision>30</cp:revision>
  <dc:subject/>
  <dc:title/>
</cp:coreProperties>
</file>

<file path=docProps/custom.xml><?xml version="1.0" encoding="utf-8"?>
<Properties xmlns="http://schemas.openxmlformats.org/officeDocument/2006/custom-properties" xmlns:vt="http://schemas.openxmlformats.org/officeDocument/2006/docPropsVTypes"/>
</file>