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42.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<sst xmlns="http://schemas.openxmlformats.org/spreadsheetml/2006/main" count="92" uniqueCount="50">
  <si>
    <t xml:space="preserve">FOR EDUCATIONAL PURPOSE ONLY – DO NOT USE THIS METHOD FOR DETAIL DESIGN – ALWAYS CONSULT A REPUTABLE SUPPLIER FOR DETAIL DESIGN</t>
  </si>
  <si>
    <t xml:space="preserve">Ideal Gas Law Calculator</t>
  </si>
  <si>
    <t xml:space="preserve">Calculate the pressure with Ideal Gas Law</t>
  </si>
  <si>
    <t xml:space="preserve">Calculate the quantity of gas with Ideal Gas Law</t>
  </si>
  <si>
    <t xml:space="preserve">Calculate the volume of gas with the Ideal Gas Law</t>
  </si>
  <si>
    <t xml:space="preserve">Volume of vessel</t>
  </si>
  <si>
    <t xml:space="preserve">V</t>
  </si>
  <si>
    <t xml:space="preserve">m3</t>
  </si>
  <si>
    <t xml:space="preserve">Pressure</t>
  </si>
  <si>
    <t xml:space="preserve">P</t>
  </si>
  <si>
    <t xml:space="preserve">bar abs</t>
  </si>
  <si>
    <t xml:space="preserve">Quantity of gas</t>
  </si>
  <si>
    <t xml:space="preserve">n</t>
  </si>
  <si>
    <t xml:space="preserve">mol</t>
  </si>
  <si>
    <t xml:space="preserve">Temperature</t>
  </si>
  <si>
    <t xml:space="preserve">T</t>
  </si>
  <si>
    <t xml:space="preserve">c</t>
  </si>
  <si>
    <t xml:space="preserve">Pa abs</t>
  </si>
  <si>
    <t xml:space="preserve">Volume</t>
  </si>
  <si>
    <t xml:space="preserve">Molar volume of Ideal Gas</t>
  </si>
  <si>
    <t xml:space="preserve">Volumetric flow of an ideal gas</t>
  </si>
  <si>
    <t xml:space="preserve">Convert volumetric flowrate from conditions 1 to conditions 2</t>
  </si>
  <si>
    <t xml:space="preserve">Mass flowrate</t>
  </si>
  <si>
    <t xml:space="preserve">Qm</t>
  </si>
  <si>
    <t xml:space="preserve">kg/h</t>
  </si>
  <si>
    <t xml:space="preserve">Volumetric flow known</t>
  </si>
  <si>
    <t xml:space="preserve">Qv1</t>
  </si>
  <si>
    <t xml:space="preserve">m3/h</t>
  </si>
  <si>
    <t xml:space="preserve">Molar mass of the gas</t>
  </si>
  <si>
    <t xml:space="preserve">M</t>
  </si>
  <si>
    <t xml:space="preserve">g/mol</t>
  </si>
  <si>
    <t xml:space="preserve">Pressure 1</t>
  </si>
  <si>
    <t xml:space="preserve">P1</t>
  </si>
  <si>
    <t xml:space="preserve">Molar volume</t>
  </si>
  <si>
    <t xml:space="preserve">Vm</t>
  </si>
  <si>
    <t xml:space="preserve">m3/mol</t>
  </si>
  <si>
    <t xml:space="preserve">Temperature 1</t>
  </si>
  <si>
    <t xml:space="preserve">T1</t>
  </si>
  <si>
    <t xml:space="preserve">l/mol</t>
  </si>
  <si>
    <t xml:space="preserve">Pressure 2</t>
  </si>
  <si>
    <t xml:space="preserve">P2</t>
  </si>
  <si>
    <t xml:space="preserve">Volumetric flowrate</t>
  </si>
  <si>
    <t xml:space="preserve">Qv</t>
  </si>
  <si>
    <t xml:space="preserve">Temperature 2</t>
  </si>
  <si>
    <t xml:space="preserve">T2</t>
  </si>
  <si>
    <t xml:space="preserve">Volumetric flow calculated</t>
  </si>
  <si>
    <t xml:space="preserve">Qv2</t>
  </si>
  <si>
    <t xml:space="preserve">In case of remark, suggestion, question please contact@myengineeringtools.com</t>
  </si>
  <si>
    <t xml:space="preserve">Copyright www.MyEngineeringTools.com</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</si>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</sst>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2">
    <numFmt numFmtId="164" formatCode="General"/>
    <numFmt numFmtId="165" formatCode="0.0000"/>
  </numFmts>
  <fonts count="12">
    <font>
      <sz val="10"/>
      <name val="Arial"/>
      <family val="2"/>
      <charset val="134"/>
    </font>
    <font>
      <sz val="10"/>
      <name val="Arial"/>
      <family val="0"/>
      <charset val="134"/>
    </font>
    <font>
      <sz val="10"/>
      <name val="Arial"/>
      <family val="0"/>
      <charset val="134"/>
    </font>
    <font>
      <sz val="10"/>
      <name val="Arial"/>
      <family val="0"/>
      <charset val="134"/>
    </font>
    <font>
      <sz val="10"/>
      <name val="Arial"/>
      <family val="2"/>
      <charset val="1"/>
    </font>
    <font>
      <b val="true"/>
      <sz val="14"/>
      <name val="Arial"/>
      <family val="2"/>
      <charset val="1"/>
    </font>
    <font>
      <b val="true"/>
      <sz val="10"/>
      <name val="Arial"/>
      <family val="2"/>
      <charset val="1"/>
    </font>
    <font>
      <b val="true"/>
      <sz val="10"/>
      <color rgb="FF44546A"/>
      <name val="Arial"/>
      <family val="2"/>
      <charset val="1"/>
    </font>
    <font>
      <b val="true"/>
      <sz val="10"/>
      <color rgb="FFFF0000"/>
      <name val="Arial"/>
      <family val="2"/>
      <charset val="1"/>
    </font>
    <font>
      <sz val="10"/>
      <color rgb="FF0000FF"/>
      <name val="Arial"/>
      <family val="2"/>
      <charset val="1"/>
    </font>
    <font>
      <sz val="10"/>
      <color rgb="FF0000FF"/>
      <name val="Times New Roman"/>
      <family val="1"/>
      <charset val="1"/>
    </font>
    <font>
      <i val="true"/>
      <sz val="7"/>
      <name val="Times New Roman"/>
      <family val="1"/>
      <charset val="1"/>
    </font>
  </fonts>
  <fills count="5">
    <fill>
      <patternFill patternType="none"/>
    </fill>
    <fill>
      <patternFill patternType="gray125"/>
    </fill>
    <fill>
      <patternFill patternType="solid">
        <fgColor rgb="FFF10D0C"/>
        <bgColor rgb="FFFF0000"/>
      </patternFill>
    </fill>
    <fill>
      <patternFill patternType="solid">
        <fgColor rgb="FFC5E0B4"/>
        <bgColor rgb="FFCCFFCC"/>
      </patternFill>
    </fill>
    <fill>
      <patternFill patternType="solid">
        <fgColor rgb="FFF8CBAD"/>
        <bgColor rgb="FFC5E0B4"/>
      </patternFill>
    </fill>
  </fills>
  <borders count="11">
    <border diagonalUp="false" diagonalDown="false">
      <left/>
      <right/>
      <top/>
      <bottom/>
      <diagonal/>
    </border>
    <border diagonalUp="false" diagonalDown="false">
      <left style="hair"/>
      <right style="hair"/>
      <top style="hair"/>
      <bottom style="hair"/>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center" vertical="bottom" textRotation="0" wrapText="false" indent="0" shrinkToFit="false"/>
      <protection locked="true" hidden="false"/>
    </xf>
    <xf numFmtId="164" fontId="0" fillId="0" borderId="3" xfId="0" applyFont="false" applyBorder="true" applyAlignment="false" applyProtection="true">
      <alignment horizontal="general" vertical="bottom" textRotation="0" wrapText="false" indent="0" shrinkToFit="false"/>
      <protection locked="true" hidden="false"/>
    </xf>
    <xf numFmtId="164" fontId="0" fillId="0" borderId="4" xfId="0" applyFont="false" applyBorder="true" applyAlignment="false" applyProtection="true">
      <alignment horizontal="general" vertical="bottom" textRotation="0" wrapText="false" indent="0" shrinkToFit="false"/>
      <protection locked="true" hidden="false"/>
    </xf>
    <xf numFmtId="164" fontId="0" fillId="0" borderId="5" xfId="0" applyFont="false" applyBorder="true" applyAlignment="false" applyProtection="true">
      <alignment horizontal="general" vertical="bottom" textRotation="0" wrapText="false" indent="0" shrinkToFit="false"/>
      <protection locked="tru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7" fillId="3" borderId="0" xfId="0" applyFont="true" applyBorder="true" applyAlignment="true" applyProtection="true">
      <alignment horizontal="center" vertical="bottom" textRotation="0" wrapText="false" indent="0" shrinkToFit="false"/>
      <protection locked="false" hidden="false"/>
    </xf>
    <xf numFmtId="164" fontId="0" fillId="0" borderId="7" xfId="0" applyFont="true" applyBorder="true" applyAlignment="false" applyProtection="true">
      <alignment horizontal="general" vertical="bottom" textRotation="0" wrapText="false" indent="0" shrinkToFit="false"/>
      <protection locked="true" hidden="false"/>
    </xf>
    <xf numFmtId="165" fontId="8" fillId="4" borderId="0" xfId="0" applyFont="true" applyBorder="true" applyAlignment="true" applyProtection="true">
      <alignment horizontal="center" vertical="bottom" textRotation="0" wrapText="false" indent="0" shrinkToFit="false"/>
      <protection locked="true" hidden="false"/>
    </xf>
    <xf numFmtId="164" fontId="0" fillId="0" borderId="8" xfId="0" applyFont="false" applyBorder="true" applyAlignment="false" applyProtection="true">
      <alignment horizontal="general" vertical="bottom" textRotation="0" wrapText="false" indent="0" shrinkToFit="false"/>
      <protection locked="true" hidden="false"/>
    </xf>
    <xf numFmtId="164" fontId="0" fillId="0" borderId="9" xfId="0" applyFont="false" applyBorder="true" applyAlignment="false" applyProtection="true">
      <alignment horizontal="general" vertical="bottom" textRotation="0" wrapText="false" indent="0" shrinkToFit="false"/>
      <protection locked="true" hidden="false"/>
    </xf>
    <xf numFmtId="165" fontId="8" fillId="4" borderId="9" xfId="0" applyFont="true" applyBorder="true" applyAlignment="true" applyProtection="true">
      <alignment horizontal="center" vertical="bottom" textRotation="0" wrapText="false" indent="0" shrinkToFit="false"/>
      <protection locked="true" hidden="false"/>
    </xf>
    <xf numFmtId="164" fontId="0" fillId="0" borderId="1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44546A"/>
      <rgbColor rgb="FF969696"/>
      <rgbColor rgb="FF003366"/>
      <rgbColor rgb="FF339966"/>
      <rgbColor rgb="FF003300"/>
      <rgbColor rgb="FF333300"/>
      <rgbColor rgb="FFF10D0C"/>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2.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906840</xdr:colOff>
      <xdr:row>1</xdr:row>
      <xdr:rowOff>28080</xdr:rowOff>
    </xdr:from>
    <xdr:to>
      <xdr:col>6</xdr:col>
      <xdr:colOff>273960</xdr:colOff>
      <xdr:row>4</xdr:row>
      <xdr:rowOff>131760</xdr:rowOff>
    </xdr:to>
    <xdr:pic>
      <xdr:nvPicPr>
        <xdr:cNvPr id="0" name="Image 2" descr=""/>
        <xdr:cNvPicPr/>
      </xdr:nvPicPr>
      <xdr:blipFill>
        <a:blip r:embed="rId1"/>
        <a:stretch/>
      </xdr:blipFill>
      <xdr:spPr>
        <a:xfrm>
          <a:off x="1723320" y="190440"/>
          <a:ext cx="5566680" cy="5893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36"/>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1" activeCellId="0" sqref="A1"/>
    </sheetView>
  </sheetViews>
  <sheetFormatPr defaultColWidth="11.58984375" defaultRowHeight="12.75" zeroHeight="false" outlineLevelRow="0" outlineLevelCol="0"/>
  <cols>
    <col collapsed="false" customWidth="false" hidden="false" outlineLevel="0" max="1" min="1" style="1" width="11.57"/>
    <col collapsed="false" customWidth="true" hidden="false" outlineLevel="0" max="2" min="2" style="1" width="22.86"/>
    <col collapsed="false" customWidth="true" hidden="false" outlineLevel="0" max="3" min="3" style="1" width="18.58"/>
    <col collapsed="false" customWidth="true" hidden="false" outlineLevel="0" max="4" min="4" style="1" width="14.86"/>
    <col collapsed="false" customWidth="true" hidden="false" outlineLevel="0" max="5" min="5" style="1" width="15.57"/>
    <col collapsed="false" customWidth="true" hidden="false" outlineLevel="0" max="6" min="6" style="1" width="16"/>
    <col collapsed="false" customWidth="true" hidden="false" outlineLevel="0" max="7" min="7" style="1" width="22.7"/>
    <col collapsed="false" customWidth="false" hidden="false" outlineLevel="0" max="11" min="8" style="1" width="11.57"/>
    <col collapsed="false" customWidth="true" hidden="false" outlineLevel="0" max="12" min="12" style="1" width="24.57"/>
    <col collapsed="false" customWidth="false" hidden="false" outlineLevel="0" max="1024" min="13" style="1" width="11.57"/>
  </cols>
  <sheetData>
    <row r="1" s="3" customFormat="true" ht="12.8" hidden="false" customHeight="false" outlineLevel="0" collapsed="false">
      <c r="A1" s="2" t="s">
        <v>0</v>
      </c>
    </row>
    <row r="2" customFormat="false" ht="12.75" hidden="false" customHeight="false" outlineLevel="0" collapsed="false">
      <c r="B2" s="4"/>
      <c r="C2" s="4"/>
      <c r="D2" s="4"/>
      <c r="E2" s="4"/>
      <c r="F2" s="4"/>
      <c r="G2" s="4"/>
      <c r="H2" s="4"/>
      <c r="I2" s="4"/>
      <c r="J2" s="4"/>
    </row>
    <row r="3" customFormat="false" ht="12.75" hidden="false" customHeight="false" outlineLevel="0" collapsed="false">
      <c r="B3" s="4"/>
      <c r="C3" s="4"/>
      <c r="D3" s="4"/>
      <c r="E3" s="4"/>
      <c r="F3" s="4"/>
      <c r="G3" s="4"/>
      <c r="H3" s="4"/>
      <c r="I3" s="4"/>
      <c r="J3" s="4"/>
    </row>
    <row r="4" customFormat="false" ht="12.75" hidden="false" customHeight="false" outlineLevel="0" collapsed="false">
      <c r="B4" s="4"/>
      <c r="C4" s="4"/>
      <c r="D4" s="4"/>
      <c r="E4" s="4"/>
      <c r="F4" s="4"/>
      <c r="G4" s="4"/>
      <c r="H4" s="4"/>
      <c r="I4" s="4"/>
      <c r="J4" s="4"/>
    </row>
    <row r="5" customFormat="false" ht="12.75" hidden="false" customHeight="false" outlineLevel="0" collapsed="false">
      <c r="B5" s="4"/>
      <c r="C5" s="4"/>
      <c r="D5" s="4"/>
      <c r="E5" s="4"/>
      <c r="F5" s="4"/>
      <c r="G5" s="4"/>
      <c r="H5" s="4"/>
      <c r="I5" s="4"/>
      <c r="J5" s="4"/>
    </row>
    <row r="6" customFormat="false" ht="12.75" hidden="false" customHeight="true" outlineLevel="0" collapsed="false">
      <c r="B6" s="5" t="s">
        <v>1</v>
      </c>
      <c r="C6" s="5"/>
      <c r="D6" s="5"/>
      <c r="E6" s="5"/>
      <c r="F6" s="5"/>
      <c r="G6" s="5"/>
      <c r="H6" s="5"/>
      <c r="I6" s="5"/>
      <c r="J6" s="5"/>
    </row>
    <row r="7" customFormat="false" ht="12.75" hidden="false" customHeight="false" outlineLevel="0" collapsed="false">
      <c r="B7" s="5"/>
      <c r="C7" s="5"/>
      <c r="D7" s="5"/>
      <c r="E7" s="5"/>
      <c r="F7" s="5"/>
      <c r="G7" s="5"/>
      <c r="H7" s="5"/>
      <c r="I7" s="5"/>
      <c r="J7" s="5"/>
    </row>
    <row r="8" customFormat="false" ht="12.75" hidden="false" customHeight="false" outlineLevel="0" collapsed="false">
      <c r="B8" s="5"/>
      <c r="C8" s="5"/>
      <c r="D8" s="5"/>
      <c r="E8" s="5"/>
      <c r="F8" s="5"/>
      <c r="G8" s="5"/>
      <c r="H8" s="5"/>
      <c r="I8" s="5"/>
      <c r="J8" s="5"/>
    </row>
    <row r="9" customFormat="false" ht="12.75" hidden="false" customHeight="false" outlineLevel="0" collapsed="false">
      <c r="B9" s="5"/>
      <c r="C9" s="5"/>
      <c r="D9" s="5"/>
      <c r="E9" s="5"/>
      <c r="F9" s="5"/>
      <c r="G9" s="5"/>
      <c r="H9" s="5"/>
      <c r="I9" s="5"/>
      <c r="J9" s="5"/>
    </row>
    <row r="10" customFormat="false" ht="13.5" hidden="false" customHeight="false" outlineLevel="0" collapsed="false"/>
    <row r="11" customFormat="false" ht="13.5" hidden="false" customHeight="false" outlineLevel="0" collapsed="false">
      <c r="B11" s="6" t="s">
        <v>2</v>
      </c>
      <c r="C11" s="6"/>
      <c r="D11" s="6"/>
      <c r="E11" s="6"/>
      <c r="G11" s="6" t="s">
        <v>3</v>
      </c>
      <c r="H11" s="6"/>
      <c r="I11" s="6"/>
      <c r="J11" s="6"/>
      <c r="L11" s="6" t="s">
        <v>4</v>
      </c>
      <c r="M11" s="6"/>
      <c r="N11" s="6"/>
      <c r="O11" s="6"/>
    </row>
    <row r="12" customFormat="false" ht="12.75" hidden="false" customHeight="false" outlineLevel="0" collapsed="false">
      <c r="B12" s="7"/>
      <c r="C12" s="8"/>
      <c r="D12" s="8"/>
      <c r="E12" s="9"/>
      <c r="G12" s="7"/>
      <c r="H12" s="8"/>
      <c r="I12" s="8"/>
      <c r="J12" s="9"/>
      <c r="L12" s="7"/>
      <c r="M12" s="8"/>
      <c r="N12" s="8"/>
      <c r="O12" s="9"/>
    </row>
    <row r="13" customFormat="false" ht="12.75" hidden="false" customHeight="false" outlineLevel="0" collapsed="false">
      <c r="B13" s="10" t="s">
        <v>5</v>
      </c>
      <c r="C13" s="11" t="s">
        <v>6</v>
      </c>
      <c r="D13" s="12" t="n">
        <v>1</v>
      </c>
      <c r="E13" s="13" t="s">
        <v>7</v>
      </c>
      <c r="G13" s="10" t="s">
        <v>5</v>
      </c>
      <c r="H13" s="11" t="s">
        <v>6</v>
      </c>
      <c r="I13" s="12" t="n">
        <v>1</v>
      </c>
      <c r="J13" s="13" t="s">
        <v>7</v>
      </c>
      <c r="L13" s="10" t="s">
        <v>8</v>
      </c>
      <c r="M13" s="11" t="s">
        <v>9</v>
      </c>
      <c r="N13" s="12" t="n">
        <v>0.25</v>
      </c>
      <c r="O13" s="13" t="s">
        <v>10</v>
      </c>
    </row>
    <row r="14" customFormat="false" ht="12.75" hidden="false" customHeight="false" outlineLevel="0" collapsed="false">
      <c r="B14" s="10" t="s">
        <v>11</v>
      </c>
      <c r="C14" s="11" t="s">
        <v>12</v>
      </c>
      <c r="D14" s="12" t="n">
        <v>10</v>
      </c>
      <c r="E14" s="13" t="s">
        <v>13</v>
      </c>
      <c r="G14" s="10" t="s">
        <v>8</v>
      </c>
      <c r="H14" s="11" t="s">
        <v>9</v>
      </c>
      <c r="I14" s="12" t="n">
        <v>0.25</v>
      </c>
      <c r="J14" s="13" t="s">
        <v>10</v>
      </c>
      <c r="L14" s="10" t="s">
        <v>11</v>
      </c>
      <c r="M14" s="11" t="s">
        <v>12</v>
      </c>
      <c r="N14" s="12" t="n">
        <v>10</v>
      </c>
      <c r="O14" s="13" t="s">
        <v>13</v>
      </c>
    </row>
    <row r="15" customFormat="false" ht="12.75" hidden="false" customHeight="false" outlineLevel="0" collapsed="false">
      <c r="B15" s="10" t="s">
        <v>14</v>
      </c>
      <c r="C15" s="11" t="s">
        <v>15</v>
      </c>
      <c r="D15" s="12" t="n">
        <v>25</v>
      </c>
      <c r="E15" s="13" t="s">
        <v>16</v>
      </c>
      <c r="G15" s="10" t="s">
        <v>14</v>
      </c>
      <c r="H15" s="11" t="s">
        <v>15</v>
      </c>
      <c r="I15" s="12" t="n">
        <v>25</v>
      </c>
      <c r="J15" s="13" t="s">
        <v>16</v>
      </c>
      <c r="L15" s="10" t="s">
        <v>14</v>
      </c>
      <c r="M15" s="11" t="s">
        <v>15</v>
      </c>
      <c r="N15" s="12" t="n">
        <v>25</v>
      </c>
      <c r="O15" s="13" t="s">
        <v>16</v>
      </c>
    </row>
    <row r="16" customFormat="false" ht="12.75" hidden="false" customHeight="false" outlineLevel="0" collapsed="false">
      <c r="B16" s="10" t="s">
        <v>8</v>
      </c>
      <c r="C16" s="11" t="s">
        <v>9</v>
      </c>
      <c r="D16" s="14" t="n">
        <f aca="false">(D14*8.314*(D15+273.15))/D13</f>
        <v>24788.191</v>
      </c>
      <c r="E16" s="13" t="s">
        <v>17</v>
      </c>
      <c r="G16" s="10" t="s">
        <v>11</v>
      </c>
      <c r="H16" s="11" t="s">
        <v>12</v>
      </c>
      <c r="I16" s="14" t="n">
        <f aca="false">(I14*100000*I13)/(8.314*(273.15+I15))</f>
        <v>10.0854475423398</v>
      </c>
      <c r="J16" s="13" t="s">
        <v>13</v>
      </c>
      <c r="L16" s="10" t="s">
        <v>18</v>
      </c>
      <c r="M16" s="11" t="s">
        <v>6</v>
      </c>
      <c r="N16" s="14" t="n">
        <f aca="false">N14*8.314*(273.15+N15)/(N13*100000)</f>
        <v>0.99152764</v>
      </c>
      <c r="O16" s="13" t="s">
        <v>7</v>
      </c>
    </row>
    <row r="17" customFormat="false" ht="13.5" hidden="false" customHeight="false" outlineLevel="0" collapsed="false">
      <c r="B17" s="15"/>
      <c r="C17" s="16"/>
      <c r="D17" s="17" t="n">
        <f aca="false">D16/100000</f>
        <v>0.24788191</v>
      </c>
      <c r="E17" s="18" t="s">
        <v>10</v>
      </c>
      <c r="G17" s="15"/>
      <c r="H17" s="16"/>
      <c r="I17" s="16"/>
      <c r="J17" s="18"/>
      <c r="L17" s="15"/>
      <c r="M17" s="16"/>
      <c r="N17" s="16"/>
      <c r="O17" s="18"/>
    </row>
    <row r="18" customFormat="false" ht="13.5" hidden="false" customHeight="false" outlineLevel="0" collapsed="false"/>
    <row r="19" customFormat="false" ht="13.5" hidden="false" customHeight="false" outlineLevel="0" collapsed="false">
      <c r="B19" s="6" t="s">
        <v>19</v>
      </c>
      <c r="C19" s="6"/>
      <c r="D19" s="6"/>
      <c r="E19" s="6"/>
      <c r="G19" s="6" t="s">
        <v>20</v>
      </c>
      <c r="H19" s="6"/>
      <c r="I19" s="6"/>
      <c r="J19" s="6"/>
      <c r="L19" s="6" t="s">
        <v>21</v>
      </c>
      <c r="M19" s="6"/>
      <c r="N19" s="6"/>
      <c r="O19" s="6"/>
    </row>
    <row r="20" customFormat="false" ht="12.75" hidden="false" customHeight="false" outlineLevel="0" collapsed="false">
      <c r="B20" s="7"/>
      <c r="C20" s="8"/>
      <c r="D20" s="8"/>
      <c r="E20" s="9"/>
      <c r="G20" s="7"/>
      <c r="H20" s="8"/>
      <c r="I20" s="8"/>
      <c r="J20" s="9"/>
      <c r="L20" s="7"/>
      <c r="M20" s="8"/>
      <c r="N20" s="8"/>
      <c r="O20" s="9"/>
    </row>
    <row r="21" customFormat="false" ht="12.75" hidden="false" customHeight="false" outlineLevel="0" collapsed="false">
      <c r="B21" s="10" t="s">
        <v>8</v>
      </c>
      <c r="C21" s="11" t="s">
        <v>9</v>
      </c>
      <c r="D21" s="12" t="n">
        <v>1.01325</v>
      </c>
      <c r="E21" s="13" t="s">
        <v>10</v>
      </c>
      <c r="G21" s="10" t="s">
        <v>22</v>
      </c>
      <c r="H21" s="11" t="s">
        <v>23</v>
      </c>
      <c r="I21" s="12" t="n">
        <v>100</v>
      </c>
      <c r="J21" s="13" t="s">
        <v>24</v>
      </c>
      <c r="L21" s="10" t="s">
        <v>25</v>
      </c>
      <c r="M21" s="11" t="s">
        <v>26</v>
      </c>
      <c r="N21" s="12" t="n">
        <v>77.285</v>
      </c>
      <c r="O21" s="13" t="s">
        <v>27</v>
      </c>
    </row>
    <row r="22" customFormat="false" ht="12.75" hidden="false" customHeight="false" outlineLevel="0" collapsed="false">
      <c r="B22" s="10" t="s">
        <v>14</v>
      </c>
      <c r="C22" s="11" t="s">
        <v>15</v>
      </c>
      <c r="D22" s="12" t="n">
        <v>0</v>
      </c>
      <c r="E22" s="13" t="s">
        <v>16</v>
      </c>
      <c r="G22" s="10" t="s">
        <v>28</v>
      </c>
      <c r="H22" s="11" t="s">
        <v>29</v>
      </c>
      <c r="I22" s="12" t="n">
        <v>29</v>
      </c>
      <c r="J22" s="13" t="s">
        <v>30</v>
      </c>
      <c r="L22" s="10" t="s">
        <v>31</v>
      </c>
      <c r="M22" s="11" t="s">
        <v>32</v>
      </c>
      <c r="N22" s="12" t="n">
        <v>1.01325</v>
      </c>
      <c r="O22" s="13" t="s">
        <v>10</v>
      </c>
    </row>
    <row r="23" customFormat="false" ht="12.75" hidden="false" customHeight="false" outlineLevel="0" collapsed="false">
      <c r="B23" s="10" t="s">
        <v>33</v>
      </c>
      <c r="C23" s="11" t="s">
        <v>34</v>
      </c>
      <c r="D23" s="14" t="n">
        <f aca="false">8.314*(D22+273.15)/(D21*100000)</f>
        <v>0.0224127224278312</v>
      </c>
      <c r="E23" s="13" t="s">
        <v>35</v>
      </c>
      <c r="G23" s="10" t="s">
        <v>8</v>
      </c>
      <c r="H23" s="11" t="s">
        <v>9</v>
      </c>
      <c r="I23" s="12" t="n">
        <v>1.01325</v>
      </c>
      <c r="J23" s="13" t="s">
        <v>10</v>
      </c>
      <c r="L23" s="10" t="s">
        <v>36</v>
      </c>
      <c r="M23" s="11" t="s">
        <v>37</v>
      </c>
      <c r="N23" s="12" t="n">
        <v>0</v>
      </c>
      <c r="O23" s="13" t="s">
        <v>16</v>
      </c>
    </row>
    <row r="24" customFormat="false" ht="12.75" hidden="false" customHeight="false" outlineLevel="0" collapsed="false">
      <c r="B24" s="10"/>
      <c r="C24" s="11"/>
      <c r="D24" s="14" t="n">
        <f aca="false">D23*1000</f>
        <v>22.4127224278312</v>
      </c>
      <c r="E24" s="13" t="s">
        <v>38</v>
      </c>
      <c r="G24" s="10" t="s">
        <v>14</v>
      </c>
      <c r="H24" s="11" t="s">
        <v>15</v>
      </c>
      <c r="I24" s="12" t="n">
        <v>0</v>
      </c>
      <c r="J24" s="13" t="s">
        <v>16</v>
      </c>
      <c r="L24" s="10" t="s">
        <v>39</v>
      </c>
      <c r="M24" s="11" t="s">
        <v>40</v>
      </c>
      <c r="N24" s="12" t="n">
        <v>2</v>
      </c>
      <c r="O24" s="13" t="s">
        <v>10</v>
      </c>
    </row>
    <row r="25" customFormat="false" ht="12.75" hidden="false" customHeight="false" outlineLevel="0" collapsed="false">
      <c r="B25" s="10"/>
      <c r="C25" s="11"/>
      <c r="D25" s="11"/>
      <c r="E25" s="13"/>
      <c r="G25" s="10" t="s">
        <v>41</v>
      </c>
      <c r="H25" s="11" t="s">
        <v>42</v>
      </c>
      <c r="I25" s="14" t="n">
        <f aca="false">I21*1000*8.314*(273.15+I24)/(I23*100000*I22)</f>
        <v>77.2852497511422</v>
      </c>
      <c r="J25" s="13" t="s">
        <v>27</v>
      </c>
      <c r="L25" s="10" t="s">
        <v>43</v>
      </c>
      <c r="M25" s="11" t="s">
        <v>44</v>
      </c>
      <c r="N25" s="12" t="n">
        <v>25</v>
      </c>
      <c r="O25" s="13" t="s">
        <v>16</v>
      </c>
    </row>
    <row r="26" customFormat="false" ht="13.5" hidden="false" customHeight="false" outlineLevel="0" collapsed="false">
      <c r="B26" s="15"/>
      <c r="C26" s="16"/>
      <c r="D26" s="16"/>
      <c r="E26" s="18"/>
      <c r="G26" s="15"/>
      <c r="H26" s="16"/>
      <c r="I26" s="16"/>
      <c r="J26" s="18"/>
      <c r="L26" s="15" t="s">
        <v>45</v>
      </c>
      <c r="M26" s="16" t="s">
        <v>46</v>
      </c>
      <c r="N26" s="17" t="n">
        <f aca="false">N21*((273.15+N25)/(N23+273.15))*(N22/N24)</f>
        <v>42.738122234006</v>
      </c>
      <c r="O26" s="18" t="s">
        <v>27</v>
      </c>
    </row>
    <row r="29" customFormat="false" ht="12.75" hidden="false" customHeight="false" outlineLevel="0" collapsed="false">
      <c r="B29" s="19" t="s">
        <v>47</v>
      </c>
      <c r="C29" s="19"/>
      <c r="D29" s="19"/>
      <c r="E29" s="19"/>
      <c r="F29" s="19"/>
      <c r="G29" s="19"/>
      <c r="H29" s="19"/>
      <c r="I29" s="19"/>
      <c r="J29" s="19"/>
    </row>
    <row r="30" customFormat="false" ht="12.75" hidden="false" customHeight="false" outlineLevel="0" collapsed="false">
      <c r="B30" s="19"/>
      <c r="C30" s="19"/>
      <c r="D30" s="19"/>
      <c r="E30" s="19"/>
      <c r="F30" s="19"/>
      <c r="G30" s="19"/>
      <c r="H30" s="19"/>
      <c r="I30" s="19"/>
      <c r="J30" s="19"/>
    </row>
    <row r="31" customFormat="false" ht="12.75" hidden="false" customHeight="false" outlineLevel="0" collapsed="false">
      <c r="B31" s="20" t="s">
        <v>48</v>
      </c>
      <c r="C31" s="19"/>
      <c r="D31" s="19"/>
      <c r="E31" s="19"/>
      <c r="F31" s="19"/>
      <c r="G31" s="19"/>
      <c r="H31" s="19"/>
      <c r="I31" s="19"/>
      <c r="J31" s="19"/>
    </row>
    <row r="32" customFormat="false" ht="12.75" hidden="false" customHeight="false" outlineLevel="0" collapsed="false">
      <c r="B32" s="19"/>
      <c r="C32" s="19"/>
      <c r="D32" s="19"/>
      <c r="E32" s="19"/>
      <c r="F32" s="19"/>
      <c r="G32" s="19"/>
      <c r="H32" s="19"/>
      <c r="I32" s="19"/>
      <c r="J32" s="19"/>
    </row>
    <row r="33" customFormat="false" ht="16.9" hidden="false" customHeight="true" outlineLevel="0" collapsed="false">
      <c r="B33" s="21" t="s">
        <v>49</v>
      </c>
      <c r="C33" s="21"/>
      <c r="D33" s="21"/>
      <c r="E33" s="21"/>
      <c r="F33" s="21"/>
      <c r="G33" s="21"/>
      <c r="H33" s="21"/>
      <c r="I33" s="21"/>
      <c r="J33" s="21"/>
    </row>
    <row r="36" s="3" customFormat="true" ht="12.8" hidden="false" customHeight="false" outlineLevel="0" collapsed="false">
      <c r="A36" s="2" t="s">
        <v>0</v>
      </c>
    </row>
  </sheetData>
  <sheetProtection sheet="true" password="c80a" objects="true" scenarios="true"/>
  <mergeCells count="9">
    <mergeCell ref="B2:J5"/>
    <mergeCell ref="B6:J9"/>
    <mergeCell ref="B11:E11"/>
    <mergeCell ref="G11:J11"/>
    <mergeCell ref="L11:O11"/>
    <mergeCell ref="B19:E19"/>
    <mergeCell ref="G19:J19"/>
    <mergeCell ref="L19:O19"/>
    <mergeCell ref="B33:J33"/>
  </mergeCells>
  <hyperlinks>
    <hyperlink ref="B29" r:id="rId1" display="In case of remark, suggestion, question please contact@myengineeringtools.com"/>
    <hyperlink ref="B31"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47</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2020-05-11T20:32:09Z</dcterms:created>
  <dc:creator>Thomas Lamotte</dc:creator>
  <dc:description/>
  <dc:language>en-SG</dc:language>
  <cp:lastModifiedBy/>
  <dcterms:modified xsi:type="dcterms:W3CDTF">2021-12-12T11:42:00Z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file>