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media/image52.jpeg" ContentType="image/jpeg"/>
  <Override PartName="/xl/media/image53.wmf" ContentType="image/x-wmf"/>
  <Override PartName="/xl/media/image54.jpe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charts/chart2.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gitator power calculation" sheetId="1" state="visible" r:id="rId2"/>
    <sheet name="Agitator type" sheetId="2" state="visible" r:id="rId3"/>
    <sheet name="fmu" sheetId="3" state="visible" r:id="rId4"/>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<sst xmlns="http://schemas.openxmlformats.org/spreadsheetml/2006/main" count="61" uniqueCount="56">
  <si>
    <t xml:space="preserve">FOR EDUCATIONAL PURPOSE ONLY – DO NOT USE THIS METHOD FOR DETAIL DESIGN – ALWAYS CONSULT A REPUTABLE SUPPLIER FOR DETAIL DESIGN</t>
  </si>
  <si>
    <t xml:space="preserve">Agitator Power Calculator</t>
  </si>
  <si>
    <t xml:space="preserve">To modify</t>
  </si>
  <si>
    <t xml:space="preserve">Calculated</t>
  </si>
  <si>
    <t xml:space="preserve">Agitator impeller characteristics</t>
  </si>
  <si>
    <t xml:space="preserve">Type of agitator</t>
  </si>
  <si>
    <t xml:space="preserve">P-4</t>
  </si>
  <si>
    <t xml:space="preserve">Diameter of the impeller</t>
  </si>
  <si>
    <t xml:space="preserve">D</t>
  </si>
  <si>
    <t xml:space="preserve">m</t>
  </si>
  <si>
    <t xml:space="preserve">Width of the blades on the impeller</t>
  </si>
  <si>
    <t xml:space="preserve">W</t>
  </si>
  <si>
    <t xml:space="preserve">Rotation speed of the impeller</t>
  </si>
  <si>
    <t xml:space="preserve">N</t>
  </si>
  <si>
    <t xml:space="preserve">rpm</t>
  </si>
  <si>
    <t xml:space="preserve">Material characteristics</t>
  </si>
  <si>
    <t xml:space="preserve">Density of the fluid</t>
  </si>
  <si>
    <t xml:space="preserve">rho</t>
  </si>
  <si>
    <t xml:space="preserve">kg/m3</t>
  </si>
  <si>
    <t xml:space="preserve">Viscosity of the fluid</t>
  </si>
  <si>
    <t xml:space="preserve">mu</t>
  </si>
  <si>
    <t xml:space="preserve">Pa.s</t>
  </si>
  <si>
    <t xml:space="preserve">Step 1 : Calculate the power number of the agitator</t>
  </si>
  <si>
    <t xml:space="preserve">Please refer to the sheet agitator type and Np standard</t>
  </si>
  <si>
    <t xml:space="preserve">and the standard ratio W/D</t>
  </si>
  <si>
    <t xml:space="preserve">Standard power number</t>
  </si>
  <si>
    <t xml:space="preserve">Npstandard</t>
  </si>
  <si>
    <t xml:space="preserve">Standard ratio W/D</t>
  </si>
  <si>
    <t xml:space="preserve">Assumptions :</t>
  </si>
  <si>
    <t xml:space="preserve">Power number for the geometry considered</t>
  </si>
  <si>
    <t xml:space="preserve">Np</t>
  </si>
  <si>
    <t xml:space="preserve">'Tank has 4 baffles’</t>
  </si>
  <si>
    <t xml:space="preserve">'Baffles equally spaced’</t>
  </si>
  <si>
    <t xml:space="preserve">Step 2.1 Calculate the Reynold number</t>
  </si>
  <si>
    <t xml:space="preserve">'Baffles have the height of the tank’</t>
  </si>
  <si>
    <t xml:space="preserve">Agitator Reynolds number</t>
  </si>
  <si>
    <t xml:space="preserve">Nre</t>
  </si>
  <si>
    <t xml:space="preserve">Step 2.2 Calculate the turbulent power number ref to actual viscosity</t>
  </si>
  <si>
    <t xml:space="preserve">Please refer to the sheet “fmu” and enter below the value of fmu</t>
  </si>
  <si>
    <t xml:space="preserve">that you get graphically</t>
  </si>
  <si>
    <t xml:space="preserve">Viscosity power factor</t>
  </si>
  <si>
    <t xml:space="preserve">fmu</t>
  </si>
  <si>
    <t xml:space="preserve">Actual power number</t>
  </si>
  <si>
    <t xml:space="preserve">Npactual</t>
  </si>
  <si>
    <t xml:space="preserve">Step 3 : Calculate the power required to drive the agitator</t>
  </si>
  <si>
    <t xml:space="preserve">Power required for the agitator</t>
  </si>
  <si>
    <t xml:space="preserve">P</t>
  </si>
  <si>
    <t xml:space="preserve">kW</t>
  </si>
  <si>
    <t xml:space="preserve">Step 4 : Calculate the actual size of the motor to install</t>
  </si>
  <si>
    <t xml:space="preserve">Actual load / max load</t>
  </si>
  <si>
    <t xml:space="preserve">Actual motor size</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</si>
  <si>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</si>
  <si>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</si>
  <si>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</si>
  <si>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Straight blade impellers</t>
  </si>
  <si>
    <t xml:space="preserve">Pitched blade impellers</t>
  </si>
</sst>
</file>

<file path=xl/styles.xml><?xml version="1.0" encoding="utf-8"?>
<styleSheet xmlns="http://schemas.openxmlformats.org/spreadsheetml/2006/main">
  <numFmts count="3">
    <numFmt numFmtId="164" formatCode="General"/>
    <numFmt numFmtId="165" formatCode="0.00"/>
    <numFmt numFmtId="166" formatCode="0"/>
  </numFmts>
  <fonts count="14">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
      <sz val="13"/>
      <name val="Arial"/>
      <family val="2"/>
    </font>
    <font>
      <sz val="10"/>
      <name val="Arial"/>
      <family val="2"/>
    </font>
    <font>
      <sz val="9"/>
      <name val="Arial"/>
      <family val="2"/>
    </font>
  </fonts>
  <fills count="5">
    <fill>
      <patternFill patternType="none"/>
    </fill>
    <fill>
      <patternFill patternType="gray125"/>
    </fill>
    <fill>
      <patternFill patternType="solid">
        <fgColor rgb="FFF10D0C"/>
        <bgColor rgb="FFFF0000"/>
      </patternFill>
    </fill>
    <fill>
      <patternFill patternType="solid">
        <fgColor rgb="FFEBF1DE"/>
        <bgColor rgb="FFFFFFD7"/>
      </patternFill>
    </fill>
    <fill>
      <patternFill patternType="solid">
        <fgColor rgb="FFFCD5B5"/>
        <bgColor rgb="FFEBF1DE"/>
      </patternFill>
    </fill>
  </fills>
  <borders count="8">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diagonal/>
    </border>
    <border diagonalUp="false" diagonalDown="false">
      <left style="hair"/>
      <right style="hair"/>
      <top/>
      <bottom style="hair"/>
      <diagonal/>
    </border>
    <border diagonalUp="false" diagonalDown="false">
      <left style="hair"/>
      <right/>
      <top style="hair"/>
      <bottom/>
      <diagonal/>
    </border>
    <border diagonalUp="false" diagonalDown="false">
      <left style="hair"/>
      <right/>
      <top/>
      <bottom/>
      <diagonal/>
    </border>
    <border diagonalUp="false" diagonalDown="false">
      <left style="hair"/>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false" applyProtection="true">
      <alignment horizontal="general" vertical="bottom" textRotation="0" wrapText="false" indent="0" shrinkToFit="false"/>
      <protection locked="fals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5" fontId="6" fillId="4" borderId="1" xfId="0" applyFont="true" applyBorder="true" applyAlignment="false" applyProtection="false">
      <alignment horizontal="general" vertical="bottom" textRotation="0" wrapText="false" indent="0" shrinkToFit="false"/>
      <protection locked="true" hidden="false"/>
    </xf>
    <xf numFmtId="166" fontId="6" fillId="4" borderId="1"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420E"/>
      <rgbColor rgb="FF666666"/>
      <rgbColor rgb="FF999999"/>
      <rgbColor rgb="FF00458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Viscosity power factor as function of impeller Reynolds number</a:t>
            </a:r>
          </a:p>
        </c:rich>
      </c:tx>
      <c:overlay val="0"/>
      <c:spPr>
        <a:noFill/>
        <a:ln w="0">
          <a:noFill/>
        </a:ln>
      </c:spPr>
    </c:title>
    <c:autoTitleDeleted val="0"/>
    <c:plotArea>
      <c:layout>
        <c:manualLayout>
          <c:layoutTarget val="inner"/>
          <c:xMode val="edge"/>
          <c:yMode val="edge"/>
          <c:x val="0.07032449220005"/>
          <c:y val="0.109426910299003"/>
          <c:w val="0.872737657516153"/>
          <c:h val="0.765849944629014"/>
        </c:manualLayout>
      </c:layout>
      <c:scatterChart>
        <c:scatterStyle val="line"/>
        <c:varyColors val="0"/>
        <c:ser>
          <c:idx val="0"/>
          <c:order val="0"/>
          <c:tx>
            <c:strRef>
              <c:f>label 0</c:f>
              <c:strCache>
                <c:ptCount val="1"/>
                <c:pt idx="0">
                  <c:v>Straight blade impellers</c:v>
                </c:pt>
              </c:strCache>
            </c:strRef>
          </c:tx>
          <c:spPr>
            <a:solidFill>
              <a:srgbClr val="004586"/>
            </a:solidFill>
            <a:ln w="28800">
              <a:solidFill>
                <a:srgbClr val="004586"/>
              </a:solidFill>
              <a:round/>
            </a:ln>
          </c:spPr>
          <c:marker>
            <c:symbol val="none"/>
          </c:marker>
          <c:dLbls>
            <c:txPr>
              <a:bodyPr wrap="square"/>
              <a:lstStyle/>
              <a:p>
                <a:pPr>
                  <a:defRPr b="0" sz="1000" spc="-1" strike="noStrike">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xVal>
            <c:numRef>
              <c:f>1</c:f>
              <c:numCache>
                <c:formatCode>General</c:formatCode>
                <c:ptCount val="12"/>
                <c:pt idx="0">
                  <c:v>1</c:v>
                </c:pt>
                <c:pt idx="1">
                  <c:v>2</c:v>
                </c:pt>
                <c:pt idx="2">
                  <c:v>5</c:v>
                </c:pt>
                <c:pt idx="3">
                  <c:v>10</c:v>
                </c:pt>
                <c:pt idx="4">
                  <c:v>20</c:v>
                </c:pt>
                <c:pt idx="5">
                  <c:v>50</c:v>
                </c:pt>
                <c:pt idx="6">
                  <c:v>70</c:v>
                </c:pt>
                <c:pt idx="7">
                  <c:v>100</c:v>
                </c:pt>
                <c:pt idx="8">
                  <c:v>200</c:v>
                </c:pt>
                <c:pt idx="9">
                  <c:v>500</c:v>
                </c:pt>
                <c:pt idx="10">
                  <c:v>1000</c:v>
                </c:pt>
              </c:numCache>
            </c:numRef>
          </c:xVal>
          <c:yVal>
            <c:numRef>
              <c:f>0</c:f>
              <c:numCache>
                <c:formatCode>General</c:formatCode>
                <c:ptCount val="12"/>
                <c:pt idx="0">
                  <c:v>18</c:v>
                </c:pt>
                <c:pt idx="1">
                  <c:v>9.2</c:v>
                </c:pt>
                <c:pt idx="2">
                  <c:v>3.8</c:v>
                </c:pt>
                <c:pt idx="3">
                  <c:v>2.2</c:v>
                </c:pt>
                <c:pt idx="4">
                  <c:v>1.4</c:v>
                </c:pt>
                <c:pt idx="5">
                  <c:v>1.05</c:v>
                </c:pt>
                <c:pt idx="6">
                  <c:v>1</c:v>
                </c:pt>
              </c:numCache>
            </c:numRef>
          </c:yVal>
          <c:smooth val="1"/>
        </c:ser>
        <c:ser>
          <c:idx val="1"/>
          <c:order val="1"/>
          <c:tx>
            <c:strRef>
              <c:f>label 2</c:f>
              <c:strCache>
                <c:ptCount val="1"/>
                <c:pt idx="0">
                  <c:v>Pitched blade impellers</c:v>
                </c:pt>
              </c:strCache>
            </c:strRef>
          </c:tx>
          <c:spPr>
            <a:solidFill>
              <a:srgbClr val="ff420e"/>
            </a:solidFill>
            <a:ln w="28800">
              <a:solidFill>
                <a:srgbClr val="ff420e"/>
              </a:solidFill>
              <a:round/>
            </a:ln>
          </c:spPr>
          <c:marker>
            <c:symbol val="none"/>
          </c:marker>
          <c:dLbls>
            <c:txPr>
              <a:bodyPr wrap="square"/>
              <a:lstStyle/>
              <a:p>
                <a:pPr>
                  <a:defRPr b="0" sz="1000" spc="-1" strike="noStrike">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xVal>
            <c:numRef>
              <c:f>3</c:f>
              <c:numCache>
                <c:formatCode>General</c:formatCode>
                <c:ptCount val="12"/>
                <c:pt idx="0">
                  <c:v>1</c:v>
                </c:pt>
                <c:pt idx="1">
                  <c:v>2</c:v>
                </c:pt>
                <c:pt idx="2">
                  <c:v>5</c:v>
                </c:pt>
                <c:pt idx="3">
                  <c:v>10</c:v>
                </c:pt>
                <c:pt idx="4">
                  <c:v>20</c:v>
                </c:pt>
                <c:pt idx="5">
                  <c:v>50</c:v>
                </c:pt>
                <c:pt idx="6">
                  <c:v>70</c:v>
                </c:pt>
                <c:pt idx="7">
                  <c:v>100</c:v>
                </c:pt>
                <c:pt idx="8">
                  <c:v>200</c:v>
                </c:pt>
                <c:pt idx="9">
                  <c:v>500</c:v>
                </c:pt>
                <c:pt idx="10">
                  <c:v>1000</c:v>
                </c:pt>
              </c:numCache>
            </c:numRef>
          </c:xVal>
          <c:yVal>
            <c:numRef>
              <c:f>2</c:f>
              <c:numCache>
                <c:formatCode>General</c:formatCode>
                <c:ptCount val="12"/>
                <c:pt idx="0">
                  <c:v>38</c:v>
                </c:pt>
                <c:pt idx="1">
                  <c:v>19.5</c:v>
                </c:pt>
                <c:pt idx="2">
                  <c:v>7.8</c:v>
                </c:pt>
                <c:pt idx="3">
                  <c:v>4.5</c:v>
                </c:pt>
                <c:pt idx="4">
                  <c:v>3</c:v>
                </c:pt>
                <c:pt idx="5">
                  <c:v>2</c:v>
                </c:pt>
                <c:pt idx="7">
                  <c:v>1.6</c:v>
                </c:pt>
                <c:pt idx="8">
                  <c:v>1.3</c:v>
                </c:pt>
                <c:pt idx="9">
                  <c:v>1.1</c:v>
                </c:pt>
                <c:pt idx="10">
                  <c:v>1</c:v>
                </c:pt>
              </c:numCache>
            </c:numRef>
          </c:yVal>
          <c:smooth val="1"/>
        </c:ser>
        <c:axId val="59155307"/>
        <c:axId val="99477388"/>
      </c:scatterChart>
      <c:valAx>
        <c:axId val="59155307"/>
        <c:scaling>
          <c:logBase val="10"/>
          <c:orientation val="minMax"/>
        </c:scaling>
        <c:delete val="0"/>
        <c:axPos val="b"/>
        <c:minorGridlines>
          <c:spPr>
            <a:ln w="0">
              <a:solidFill>
                <a:srgbClr val="666666"/>
              </a:solidFill>
            </a:ln>
          </c:spPr>
        </c:minorGridlines>
        <c:title>
          <c:tx>
            <c:rich>
              <a:bodyPr rot="0"/>
              <a:lstStyle/>
              <a:p>
                <a:pPr>
                  <a:defRPr b="0" sz="900" spc="-1" strike="noStrike">
                    <a:latin typeface="Arial"/>
                  </a:defRPr>
                </a:pPr>
                <a:r>
                  <a:rPr b="0" sz="900" spc="-1" strike="noStrike">
                    <a:latin typeface="Arial"/>
                  </a:rPr>
                  <a:t>Reynolds number NRe = D2.N.rho/mu</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99477388"/>
        <c:crosses val="autoZero"/>
        <c:crossBetween val="midCat"/>
      </c:valAx>
      <c:valAx>
        <c:axId val="99477388"/>
        <c:scaling>
          <c:logBase val="10"/>
          <c:orientation val="minMax"/>
        </c:scaling>
        <c:delete val="0"/>
        <c:axPos val="l"/>
        <c:majorGridlines>
          <c:spPr>
            <a:ln w="0">
              <a:solidFill>
                <a:srgbClr val="b3b3b3"/>
              </a:solidFill>
            </a:ln>
          </c:spPr>
        </c:majorGridlines>
        <c:minorGridlines>
          <c:spPr>
            <a:ln w="0">
              <a:solidFill>
                <a:srgbClr val="999999"/>
              </a:solidFill>
            </a:ln>
          </c:spPr>
        </c:minorGridlines>
        <c:title>
          <c:tx>
            <c:rich>
              <a:bodyPr rot="-5400000"/>
              <a:lstStyle/>
              <a:p>
                <a:pPr>
                  <a:defRPr b="0" sz="900" spc="-1" strike="noStrike">
                    <a:latin typeface="Arial"/>
                  </a:defRPr>
                </a:pPr>
                <a:r>
                  <a:rPr b="0" sz="900" spc="-1" strike="noStrike">
                    <a:latin typeface="Arial"/>
                  </a:rPr>
                  <a:t>Viscosity power factor fmu</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59155307"/>
        <c:crosses val="autoZero"/>
        <c:crossBetween val="midCat"/>
      </c:valAx>
      <c:spPr>
        <a:solidFill>
          <a:srgbClr val="ffffd7"/>
        </a:solidFill>
        <a:ln w="0">
          <a:solidFill>
            <a:srgbClr val="b3b3b3"/>
          </a:solidFill>
        </a:ln>
      </c:spPr>
    </c:plotArea>
    <c:legend>
      <c:legendPos val="r"/>
      <c:layout>
        <c:manualLayout>
          <c:xMode val="edge"/>
          <c:yMode val="edge"/>
          <c:x val="0.617284574199414"/>
          <c:y val="0.170920113425247"/>
          <c:w val="0.295751881598222"/>
          <c:h val="0.121552904361432"/>
        </c:manualLayout>
      </c:layout>
      <c:overlay val="0"/>
      <c:spPr>
        <a:solidFill>
          <a:srgbClr val="ffffff"/>
        </a:solidFill>
        <a:ln w="0">
          <a:noFill/>
        </a:ln>
      </c:spPr>
      <c:txPr>
        <a:bodyPr/>
        <a:lstStyle/>
        <a:p>
          <a:pPr>
            <a:defRPr b="0" sz="1000" spc="-1" strike="noStrike">
              <a:latin typeface="Arial"/>
            </a:defRPr>
          </a:pPr>
        </a:p>
      </c:txPr>
    </c:legend>
    <c:plotVisOnly val="1"/>
    <c:dispBlanksAs val="span"/>
  </c:chart>
  <c:spPr>
    <a:solidFill>
      <a:srgbClr val="ffffff"/>
    </a:solidFill>
    <a:ln w="9360">
      <a:noFill/>
    </a:ln>
  </c:spPr>
</c:chartSpace>
</file>

<file path=xl/drawings/_rels/drawing1.xml.rels><?xml version="1.0" encoding="UTF-8"?>
<Relationships xmlns="http://schemas.openxmlformats.org/package/2006/relationships"><Relationship Id="rId1" Type="http://schemas.openxmlformats.org/officeDocument/2006/relationships/image" Target="../media/image52.jpeg"/><Relationship Id="rId2" Type="http://schemas.openxmlformats.org/officeDocument/2006/relationships/image" Target="../media/image53.wmf"/>
</Relationships>
</file>

<file path=xl/drawings/_rels/drawing2.xml.rels><?xml version="1.0" encoding="UTF-8"?>
<Relationships xmlns="http://schemas.openxmlformats.org/package/2006/relationships"><Relationship Id="rId1" Type="http://schemas.openxmlformats.org/officeDocument/2006/relationships/image" Target="../media/image54.jpeg"/>
</Relationships>
</file>

<file path=xl/drawings/_rels/drawing3.xml.rels><?xml version="1.0" encoding="UTF-8"?>
<Relationships xmlns="http://schemas.openxmlformats.org/package/2006/relationships"><Relationship Id="rId1"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7</xdr:col>
      <xdr:colOff>276480</xdr:colOff>
      <xdr:row>5</xdr:row>
      <xdr:rowOff>119520</xdr:rowOff>
    </xdr:to>
    <xdr:pic>
      <xdr:nvPicPr>
        <xdr:cNvPr id="0" name="Image 2" descr=""/>
        <xdr:cNvPicPr/>
      </xdr:nvPicPr>
      <xdr:blipFill>
        <a:blip r:embed="rId1"/>
        <a:stretch/>
      </xdr:blipFill>
      <xdr:spPr>
        <a:xfrm>
          <a:off x="3054960" y="340560"/>
          <a:ext cx="6221880" cy="591480"/>
        </a:xfrm>
        <a:prstGeom prst="rect">
          <a:avLst/>
        </a:prstGeom>
        <a:ln w="0">
          <a:noFill/>
        </a:ln>
      </xdr:spPr>
    </xdr:pic>
    <xdr:clientData/>
  </xdr:twoCellAnchor>
  <xdr:twoCellAnchor editAs="absolute">
    <xdr:from>
      <xdr:col>1</xdr:col>
      <xdr:colOff>780480</xdr:colOff>
      <xdr:row>14</xdr:row>
      <xdr:rowOff>25560</xdr:rowOff>
    </xdr:from>
    <xdr:to>
      <xdr:col>1</xdr:col>
      <xdr:colOff>1820160</xdr:colOff>
      <xdr:row>27</xdr:row>
      <xdr:rowOff>95400</xdr:rowOff>
    </xdr:to>
    <xdr:pic>
      <xdr:nvPicPr>
        <xdr:cNvPr id="1" name="Image 3" descr=""/>
        <xdr:cNvPicPr/>
      </xdr:nvPicPr>
      <xdr:blipFill>
        <a:blip r:embed="rId2"/>
        <a:stretch/>
      </xdr:blipFill>
      <xdr:spPr>
        <a:xfrm>
          <a:off x="1599480" y="2314080"/>
          <a:ext cx="1039680" cy="22590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7</xdr:col>
      <xdr:colOff>281880</xdr:colOff>
      <xdr:row>39</xdr:row>
      <xdr:rowOff>41400</xdr:rowOff>
    </xdr:to>
    <xdr:pic>
      <xdr:nvPicPr>
        <xdr:cNvPr id="2" name="Image 1" descr=""/>
        <xdr:cNvPicPr/>
      </xdr:nvPicPr>
      <xdr:blipFill>
        <a:blip r:embed="rId1"/>
        <a:stretch/>
      </xdr:blipFill>
      <xdr:spPr>
        <a:xfrm>
          <a:off x="0" y="0"/>
          <a:ext cx="5980320" cy="63810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366480</xdr:colOff>
      <xdr:row>1</xdr:row>
      <xdr:rowOff>29160</xdr:rowOff>
    </xdr:from>
    <xdr:to>
      <xdr:col>17</xdr:col>
      <xdr:colOff>682200</xdr:colOff>
      <xdr:row>33</xdr:row>
      <xdr:rowOff>28080</xdr:rowOff>
    </xdr:to>
    <xdr:graphicFrame>
      <xdr:nvGraphicFramePr>
        <xdr:cNvPr id="3" name=""/>
        <xdr:cNvGraphicFramePr/>
      </xdr:nvGraphicFramePr>
      <xdr:xfrm>
        <a:off x="366480" y="191520"/>
        <a:ext cx="10084320" cy="52009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57"/>
  <sheetViews>
    <sheetView showFormulas="false" showGridLines="true" showRowColHeaders="true" showZeros="true" rightToLeft="false" tabSelected="true" showOutlineSymbols="true" defaultGridColor="true" view="normal" topLeftCell="A31" colorId="64" zoomScale="80" zoomScaleNormal="80" zoomScalePageLayoutView="100" workbookViewId="0">
      <selection pane="topLeft" activeCell="A57" activeCellId="0" sqref="51:57"/>
    </sheetView>
  </sheetViews>
  <sheetFormatPr defaultColWidth="11.625" defaultRowHeight="12.8" zeroHeight="false" outlineLevelRow="0" outlineLevelCol="0"/>
  <cols>
    <col collapsed="false" customWidth="true" hidden="false" outlineLevel="0" max="2" min="2" style="0" width="35.43"/>
    <col collapsed="false" customWidth="true" hidden="false" outlineLevel="0" max="3" min="3" style="0" width="10.92"/>
    <col collapsed="false" customWidth="true" hidden="false" outlineLevel="0" max="4" min="4" style="0" width="42.2"/>
    <col collapsed="false" customWidth="true" hidden="false" outlineLevel="0" max="5" min="5" style="0" width="9.72"/>
    <col collapsed="false" customWidth="true" hidden="false" outlineLevel="0" max="6" min="6" style="0" width="9.55"/>
    <col collapsed="false" customWidth="true" hidden="false" outlineLevel="0" max="7" min="7" style="0" width="8.14"/>
    <col collapsed="false" customWidth="true" hidden="false" outlineLevel="0" max="9" min="9" style="0" width="4.31"/>
    <col collapsed="false" customWidth="true" hidden="false" outlineLevel="0" max="10" min="10" style="0" width="27.92"/>
    <col collapsed="false" customWidth="true" hidden="false" outlineLevel="0" max="11" min="11" style="0" width="8.14"/>
    <col collapsed="false" customWidth="true" hidden="false" outlineLevel="0" max="13" min="13" style="0" width="6.94"/>
  </cols>
  <sheetData>
    <row r="1" s="2" customFormat="true" ht="12.8" hidden="false" customHeight="false" outlineLevel="0" collapsed="false">
      <c r="A1" s="1" t="s">
        <v>0</v>
      </c>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false" outlineLevel="0" collapsed="false">
      <c r="B6" s="3"/>
      <c r="C6" s="3"/>
      <c r="D6" s="3"/>
      <c r="E6" s="3"/>
      <c r="F6" s="3"/>
      <c r="G6" s="3"/>
      <c r="H6" s="3"/>
      <c r="I6" s="3"/>
      <c r="J6" s="3"/>
    </row>
    <row r="7" customFormat="false" ht="12.8" hidden="false" customHeight="true" outlineLevel="0" collapsed="false">
      <c r="B7" s="4" t="s">
        <v>1</v>
      </c>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0" customFormat="false" ht="12.8" hidden="false" customHeight="false" outlineLevel="0" collapsed="false">
      <c r="B10" s="4"/>
      <c r="C10" s="4"/>
      <c r="D10" s="4"/>
      <c r="E10" s="4"/>
      <c r="F10" s="4"/>
      <c r="G10" s="4"/>
      <c r="H10" s="4"/>
      <c r="I10" s="4"/>
      <c r="J10" s="4"/>
    </row>
    <row r="13" customFormat="false" ht="13.8" hidden="false" customHeight="false" outlineLevel="0" collapsed="false">
      <c r="B13" s="5" t="s">
        <v>2</v>
      </c>
      <c r="C13" s="6" t="s">
        <v>3</v>
      </c>
    </row>
    <row r="16" customFormat="false" ht="12.8" hidden="false" customHeight="false" outlineLevel="0" collapsed="false">
      <c r="B16" s="7"/>
      <c r="D16" s="8" t="s">
        <v>4</v>
      </c>
      <c r="E16" s="8"/>
      <c r="F16" s="8"/>
      <c r="G16" s="8"/>
    </row>
    <row r="17" customFormat="false" ht="13.8" hidden="false" customHeight="false" outlineLevel="0" collapsed="false">
      <c r="B17" s="7"/>
      <c r="D17" s="9" t="s">
        <v>5</v>
      </c>
      <c r="E17" s="9"/>
      <c r="F17" s="10" t="s">
        <v>6</v>
      </c>
      <c r="G17" s="9"/>
    </row>
    <row r="18" customFormat="false" ht="13.8" hidden="false" customHeight="false" outlineLevel="0" collapsed="false">
      <c r="B18" s="7"/>
      <c r="D18" s="9" t="s">
        <v>7</v>
      </c>
      <c r="E18" s="9" t="s">
        <v>8</v>
      </c>
      <c r="F18" s="10" t="n">
        <v>1.47</v>
      </c>
      <c r="G18" s="9" t="s">
        <v>9</v>
      </c>
    </row>
    <row r="19" customFormat="false" ht="13.8" hidden="false" customHeight="false" outlineLevel="0" collapsed="false">
      <c r="D19" s="9" t="s">
        <v>10</v>
      </c>
      <c r="E19" s="9" t="s">
        <v>11</v>
      </c>
      <c r="F19" s="10" t="n">
        <v>0.305</v>
      </c>
      <c r="G19" s="9" t="s">
        <v>9</v>
      </c>
    </row>
    <row r="20" customFormat="false" ht="13.8" hidden="false" customHeight="false" outlineLevel="0" collapsed="false">
      <c r="D20" s="9" t="s">
        <v>12</v>
      </c>
      <c r="E20" s="9" t="s">
        <v>13</v>
      </c>
      <c r="F20" s="10" t="n">
        <v>84</v>
      </c>
      <c r="G20" s="9" t="s">
        <v>14</v>
      </c>
    </row>
    <row r="21" customFormat="false" ht="12.8" hidden="false" customHeight="false" outlineLevel="0" collapsed="false">
      <c r="D21" s="8" t="s">
        <v>15</v>
      </c>
      <c r="E21" s="8"/>
      <c r="F21" s="8"/>
      <c r="G21" s="8"/>
    </row>
    <row r="22" customFormat="false" ht="13.8" hidden="false" customHeight="false" outlineLevel="0" collapsed="false">
      <c r="D22" s="9" t="s">
        <v>16</v>
      </c>
      <c r="E22" s="9" t="s">
        <v>17</v>
      </c>
      <c r="F22" s="10" t="n">
        <v>1150</v>
      </c>
      <c r="G22" s="9" t="s">
        <v>18</v>
      </c>
    </row>
    <row r="23" customFormat="false" ht="13.8" hidden="false" customHeight="false" outlineLevel="0" collapsed="false">
      <c r="D23" s="9" t="s">
        <v>19</v>
      </c>
      <c r="E23" s="9" t="s">
        <v>20</v>
      </c>
      <c r="F23" s="10" t="n">
        <v>12</v>
      </c>
      <c r="G23" s="9" t="s">
        <v>21</v>
      </c>
    </row>
    <row r="25" customFormat="false" ht="12.8" hidden="false" customHeight="false" outlineLevel="0" collapsed="false">
      <c r="D25" s="11" t="s">
        <v>22</v>
      </c>
      <c r="E25" s="11"/>
      <c r="F25" s="11"/>
      <c r="G25" s="11"/>
    </row>
    <row r="26" customFormat="false" ht="12.8" hidden="false" customHeight="false" outlineLevel="0" collapsed="false">
      <c r="D26" s="12" t="s">
        <v>23</v>
      </c>
      <c r="E26" s="12"/>
      <c r="F26" s="12"/>
      <c r="G26" s="12"/>
    </row>
    <row r="27" customFormat="false" ht="12.8" hidden="false" customHeight="false" outlineLevel="0" collapsed="false">
      <c r="D27" s="13" t="s">
        <v>24</v>
      </c>
      <c r="E27" s="13"/>
      <c r="F27" s="13"/>
      <c r="G27" s="13"/>
    </row>
    <row r="28" customFormat="false" ht="13.8" hidden="false" customHeight="false" outlineLevel="0" collapsed="false">
      <c r="D28" s="9" t="s">
        <v>25</v>
      </c>
      <c r="E28" s="9" t="s">
        <v>26</v>
      </c>
      <c r="F28" s="10" t="n">
        <v>1.37</v>
      </c>
      <c r="G28" s="9"/>
    </row>
    <row r="29" customFormat="false" ht="13.8" hidden="false" customHeight="false" outlineLevel="0" collapsed="false">
      <c r="D29" s="9" t="s">
        <v>27</v>
      </c>
      <c r="E29" s="9"/>
      <c r="F29" s="10" t="n">
        <f aca="false">1/5</f>
        <v>0.2</v>
      </c>
      <c r="G29" s="9"/>
    </row>
    <row r="30" customFormat="false" ht="13.8" hidden="false" customHeight="false" outlineLevel="0" collapsed="false">
      <c r="B30" s="0" t="s">
        <v>28</v>
      </c>
      <c r="D30" s="9" t="s">
        <v>29</v>
      </c>
      <c r="E30" s="9" t="s">
        <v>30</v>
      </c>
      <c r="F30" s="14" t="n">
        <f aca="false">IF(F29=1/5,F28*((F19/F18)/F29)^1.25,F28*((F19/F18)/F29))</f>
        <v>1.43437003299629</v>
      </c>
      <c r="G30" s="9"/>
    </row>
    <row r="31" customFormat="false" ht="12.8" hidden="false" customHeight="false" outlineLevel="0" collapsed="false">
      <c r="B31" s="0" t="s">
        <v>31</v>
      </c>
    </row>
    <row r="32" customFormat="false" ht="12.8" hidden="false" customHeight="false" outlineLevel="0" collapsed="false">
      <c r="B32" s="0" t="s">
        <v>32</v>
      </c>
      <c r="D32" s="8" t="s">
        <v>33</v>
      </c>
      <c r="E32" s="8"/>
      <c r="F32" s="8"/>
      <c r="G32" s="8"/>
    </row>
    <row r="33" customFormat="false" ht="13.8" hidden="false" customHeight="false" outlineLevel="0" collapsed="false">
      <c r="B33" s="0" t="s">
        <v>34</v>
      </c>
      <c r="D33" s="9" t="s">
        <v>35</v>
      </c>
      <c r="E33" s="9" t="s">
        <v>36</v>
      </c>
      <c r="F33" s="15" t="n">
        <f aca="false">F18^2*(F20/60)*F22/F23</f>
        <v>289.92075</v>
      </c>
      <c r="G33" s="9"/>
    </row>
    <row r="35" customFormat="false" ht="12.8" hidden="false" customHeight="false" outlineLevel="0" collapsed="false">
      <c r="D35" s="16" t="s">
        <v>37</v>
      </c>
      <c r="E35" s="16"/>
      <c r="F35" s="16"/>
      <c r="G35" s="16"/>
    </row>
    <row r="36" customFormat="false" ht="12.8" hidden="false" customHeight="false" outlineLevel="0" collapsed="false">
      <c r="D36" s="17" t="s">
        <v>38</v>
      </c>
      <c r="E36" s="17"/>
      <c r="F36" s="17"/>
      <c r="G36" s="17"/>
    </row>
    <row r="37" customFormat="false" ht="12.8" hidden="false" customHeight="false" outlineLevel="0" collapsed="false">
      <c r="D37" s="18" t="s">
        <v>39</v>
      </c>
      <c r="E37" s="18"/>
      <c r="F37" s="18"/>
      <c r="G37" s="18"/>
    </row>
    <row r="38" customFormat="false" ht="13.8" hidden="false" customHeight="false" outlineLevel="0" collapsed="false">
      <c r="D38" s="9" t="s">
        <v>40</v>
      </c>
      <c r="E38" s="9" t="s">
        <v>41</v>
      </c>
      <c r="F38" s="10" t="n">
        <v>1.2</v>
      </c>
      <c r="G38" s="9"/>
    </row>
    <row r="39" customFormat="false" ht="13.8" hidden="false" customHeight="false" outlineLevel="0" collapsed="false">
      <c r="D39" s="9" t="s">
        <v>42</v>
      </c>
      <c r="E39" s="9" t="s">
        <v>43</v>
      </c>
      <c r="F39" s="14" t="n">
        <f aca="false">F38*F30</f>
        <v>1.72124403959555</v>
      </c>
      <c r="G39" s="9"/>
    </row>
    <row r="41" customFormat="false" ht="12.8" hidden="false" customHeight="false" outlineLevel="0" collapsed="false">
      <c r="D41" s="8" t="s">
        <v>44</v>
      </c>
      <c r="E41" s="8"/>
      <c r="F41" s="8"/>
      <c r="G41" s="8"/>
    </row>
    <row r="42" customFormat="false" ht="13.8" hidden="false" customHeight="false" outlineLevel="0" collapsed="false">
      <c r="D42" s="9" t="s">
        <v>45</v>
      </c>
      <c r="E42" s="9" t="s">
        <v>46</v>
      </c>
      <c r="F42" s="15" t="n">
        <f aca="false">F39*F22*(F20/60)^3*F18^5</f>
        <v>37283.0188551078</v>
      </c>
      <c r="G42" s="9" t="s">
        <v>11</v>
      </c>
    </row>
    <row r="43" customFormat="false" ht="13.8" hidden="false" customHeight="false" outlineLevel="0" collapsed="false">
      <c r="D43" s="9"/>
      <c r="E43" s="9"/>
      <c r="F43" s="15" t="n">
        <f aca="false">F42/1000</f>
        <v>37.2830188551078</v>
      </c>
      <c r="G43" s="9" t="s">
        <v>47</v>
      </c>
    </row>
    <row r="45" customFormat="false" ht="12.8" hidden="false" customHeight="false" outlineLevel="0" collapsed="false">
      <c r="D45" s="8" t="s">
        <v>48</v>
      </c>
      <c r="E45" s="8"/>
      <c r="F45" s="8"/>
      <c r="G45" s="8"/>
    </row>
    <row r="46" customFormat="false" ht="13.8" hidden="false" customHeight="false" outlineLevel="0" collapsed="false">
      <c r="D46" s="9" t="s">
        <v>49</v>
      </c>
      <c r="E46" s="9"/>
      <c r="F46" s="14" t="n">
        <v>0.85</v>
      </c>
      <c r="G46" s="9"/>
    </row>
    <row r="47" customFormat="false" ht="13.8" hidden="false" customHeight="false" outlineLevel="0" collapsed="false">
      <c r="D47" s="9" t="s">
        <v>50</v>
      </c>
      <c r="E47" s="9"/>
      <c r="F47" s="15" t="n">
        <f aca="false">F42/F46</f>
        <v>43862.3751236562</v>
      </c>
      <c r="G47" s="9" t="s">
        <v>11</v>
      </c>
    </row>
    <row r="48" customFormat="false" ht="13.8" hidden="false" customHeight="false" outlineLevel="0" collapsed="false">
      <c r="D48" s="9"/>
      <c r="E48" s="9"/>
      <c r="F48" s="15" t="n">
        <f aca="false">F47/1000</f>
        <v>43.8623751236562</v>
      </c>
      <c r="G48" s="9" t="s">
        <v>47</v>
      </c>
    </row>
    <row r="51" customFormat="false" ht="13.05" hidden="false" customHeight="false" outlineLevel="0" collapsed="false">
      <c r="B51" s="19" t="s">
        <v>51</v>
      </c>
      <c r="C51" s="19"/>
      <c r="D51" s="19"/>
      <c r="E51" s="19"/>
      <c r="F51" s="19"/>
      <c r="G51" s="19"/>
      <c r="H51" s="19"/>
      <c r="I51" s="19"/>
      <c r="J51" s="19"/>
    </row>
    <row r="52" customFormat="false" ht="12.8" hidden="false" customHeight="false" outlineLevel="0" collapsed="false">
      <c r="B52" s="19"/>
      <c r="C52" s="19"/>
      <c r="D52" s="19"/>
      <c r="E52" s="19"/>
      <c r="F52" s="19"/>
      <c r="G52" s="19"/>
      <c r="H52" s="19"/>
      <c r="I52" s="19"/>
      <c r="J52" s="19"/>
    </row>
    <row r="53" customFormat="false" ht="13.05" hidden="false" customHeight="false" outlineLevel="0" collapsed="false">
      <c r="B53" s="20" t="s">
        <v>52</v>
      </c>
      <c r="C53" s="19"/>
      <c r="D53" s="19"/>
      <c r="E53" s="19"/>
      <c r="F53" s="19"/>
      <c r="G53" s="19"/>
      <c r="H53" s="19"/>
      <c r="I53" s="19"/>
      <c r="J53" s="19"/>
    </row>
    <row r="54" customFormat="false" ht="12.8" hidden="false" customHeight="false" outlineLevel="0" collapsed="false">
      <c r="B54" s="19"/>
      <c r="C54" s="19"/>
      <c r="D54" s="19"/>
      <c r="E54" s="19"/>
      <c r="F54" s="19"/>
      <c r="G54" s="19"/>
      <c r="H54" s="19"/>
      <c r="I54" s="19"/>
      <c r="J54" s="19"/>
    </row>
    <row r="55" customFormat="false" ht="45.7" hidden="false" customHeight="true" outlineLevel="0" collapsed="false">
      <c r="B55" s="21" t="s">
        <v>53</v>
      </c>
      <c r="C55" s="21"/>
      <c r="D55" s="21"/>
      <c r="E55" s="21"/>
      <c r="F55" s="21"/>
      <c r="G55" s="21"/>
      <c r="H55" s="21"/>
      <c r="I55" s="21"/>
      <c r="J55" s="21"/>
    </row>
    <row r="57" s="2" customFormat="true" ht="12.8" hidden="false" customHeight="false" outlineLevel="0" collapsed="false">
      <c r="A57" s="1" t="s">
        <v>0</v>
      </c>
    </row>
  </sheetData>
  <sheetProtection sheet="true" password="c80a" objects="true" scenarios="true"/>
  <mergeCells count="14">
    <mergeCell ref="B3:J6"/>
    <mergeCell ref="B7:J10"/>
    <mergeCell ref="D16:G16"/>
    <mergeCell ref="D21:G21"/>
    <mergeCell ref="D25:G25"/>
    <mergeCell ref="D26:G26"/>
    <mergeCell ref="D27:G27"/>
    <mergeCell ref="D32:G32"/>
    <mergeCell ref="D35:G35"/>
    <mergeCell ref="D36:G36"/>
    <mergeCell ref="D37:G37"/>
    <mergeCell ref="D41:G41"/>
    <mergeCell ref="D45:G45"/>
    <mergeCell ref="B55:J55"/>
  </mergeCells>
  <hyperlinks>
    <hyperlink ref="B51" r:id="rId1" display="If you spot a mistake or wish to suggest an improvement, please contact : contact@myengineeringtools.com"/>
    <hyperlink ref="B53"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6" activeCellId="1" sqref="51:57 J6"/>
    </sheetView>
  </sheetViews>
  <sheetFormatPr defaultColWidth="11.55078125" defaultRowHeight="12.8" zeroHeight="false" outlineLevelRow="0" outlineLevelCol="0"/>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9:D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S12" activeCellId="1" sqref="51:57 S12"/>
    </sheetView>
  </sheetViews>
  <sheetFormatPr defaultColWidth="11.55078125" defaultRowHeight="12.8" zeroHeight="false" outlineLevelRow="0" outlineLevelCol="0"/>
  <cols>
    <col collapsed="false" customWidth="false" hidden="true" outlineLevel="0" max="5" min="1" style="0" width="11.52"/>
  </cols>
  <sheetData>
    <row r="9" customFormat="false" ht="12.8" hidden="false" customHeight="false" outlineLevel="0" collapsed="false">
      <c r="C9" s="0" t="s">
        <v>54</v>
      </c>
      <c r="D9" s="0" t="s">
        <v>55</v>
      </c>
    </row>
    <row r="10" customFormat="false" ht="12.8" hidden="false" customHeight="false" outlineLevel="0" collapsed="false">
      <c r="B10" s="0" t="n">
        <v>1</v>
      </c>
      <c r="C10" s="0" t="n">
        <v>18</v>
      </c>
      <c r="D10" s="0" t="n">
        <v>38</v>
      </c>
    </row>
    <row r="11" customFormat="false" ht="12.8" hidden="false" customHeight="false" outlineLevel="0" collapsed="false">
      <c r="B11" s="0" t="n">
        <v>2</v>
      </c>
      <c r="C11" s="0" t="n">
        <v>9.2</v>
      </c>
      <c r="D11" s="0" t="n">
        <v>19.5</v>
      </c>
    </row>
    <row r="12" customFormat="false" ht="12.8" hidden="false" customHeight="false" outlineLevel="0" collapsed="false">
      <c r="B12" s="0" t="n">
        <v>5</v>
      </c>
      <c r="C12" s="0" t="n">
        <v>3.8</v>
      </c>
      <c r="D12" s="0" t="n">
        <v>7.8</v>
      </c>
    </row>
    <row r="13" customFormat="false" ht="12.8" hidden="false" customHeight="false" outlineLevel="0" collapsed="false">
      <c r="B13" s="0" t="n">
        <v>10</v>
      </c>
      <c r="C13" s="0" t="n">
        <v>2.2</v>
      </c>
      <c r="D13" s="0" t="n">
        <v>4.5</v>
      </c>
    </row>
    <row r="14" customFormat="false" ht="12.8" hidden="false" customHeight="false" outlineLevel="0" collapsed="false">
      <c r="B14" s="0" t="n">
        <v>20</v>
      </c>
      <c r="C14" s="0" t="n">
        <v>1.4</v>
      </c>
      <c r="D14" s="0" t="n">
        <v>3</v>
      </c>
    </row>
    <row r="15" customFormat="false" ht="12.8" hidden="false" customHeight="false" outlineLevel="0" collapsed="false">
      <c r="B15" s="0" t="n">
        <v>50</v>
      </c>
      <c r="C15" s="0" t="n">
        <v>1.05</v>
      </c>
      <c r="D15" s="0" t="n">
        <v>2</v>
      </c>
    </row>
    <row r="16" customFormat="false" ht="12.8" hidden="false" customHeight="false" outlineLevel="0" collapsed="false">
      <c r="B16" s="0" t="n">
        <v>70</v>
      </c>
      <c r="C16" s="0" t="n">
        <v>1</v>
      </c>
    </row>
    <row r="17" customFormat="false" ht="12.8" hidden="false" customHeight="false" outlineLevel="0" collapsed="false">
      <c r="B17" s="0" t="n">
        <v>100</v>
      </c>
      <c r="D17" s="0" t="n">
        <v>1.6</v>
      </c>
    </row>
    <row r="18" customFormat="false" ht="12.8" hidden="false" customHeight="false" outlineLevel="0" collapsed="false">
      <c r="B18" s="0" t="n">
        <v>200</v>
      </c>
      <c r="D18" s="0" t="n">
        <v>1.3</v>
      </c>
    </row>
    <row r="19" customFormat="false" ht="12.8" hidden="false" customHeight="false" outlineLevel="0" collapsed="false">
      <c r="B19" s="0" t="n">
        <v>500</v>
      </c>
      <c r="D19" s="0" t="n">
        <v>1.1</v>
      </c>
    </row>
    <row r="20" customFormat="false" ht="12.8" hidden="false" customHeight="false" outlineLevel="0" collapsed="false">
      <c r="B20" s="0" t="n">
        <v>1000</v>
      </c>
      <c r="D20" s="0" t="n">
        <v>1</v>
      </c>
    </row>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123</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2019-06-17T20:05:47Z</dcterms:created>
  <dc:creator/>
  <dc:description/>
  <dc:language>en-US</dc:language>
  <cp:lastModifiedBy/>
  <dcterms:modified xsi:type="dcterms:W3CDTF">2021-12-12T12:01:56Z</dcterms:modified>
  <cp:revision>38</cp:revision>
  <dc:subject/>
  <dc:title/>
</cp:coreProperties>
</file>